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autoCompressPictures="0"/>
  <mc:AlternateContent xmlns:mc="http://schemas.openxmlformats.org/markup-compatibility/2006">
    <mc:Choice Requires="x15">
      <x15ac:absPath xmlns:x15ac="http://schemas.microsoft.com/office/spreadsheetml/2010/11/ac" url="Y:\Gebaeudemanagement\Gebäudereinigung - Hygienematerial Schulen\Ausschreibung 2026\Ausschreibung Unterhaltsreinigung\"/>
    </mc:Choice>
  </mc:AlternateContent>
  <xr:revisionPtr revIDLastSave="0" documentId="13_ncr:1_{F0F14B39-E7B4-42AD-B966-1A678F867D18}" xr6:coauthVersionLast="47" xr6:coauthVersionMax="47" xr10:uidLastSave="{00000000-0000-0000-0000-000000000000}"/>
  <bookViews>
    <workbookView xWindow="38280" yWindow="-120" windowWidth="38640" windowHeight="21120" tabRatio="719" xr2:uid="{00000000-000D-0000-FFFF-FFFF00000000}"/>
  </bookViews>
  <sheets>
    <sheet name="Anleitung" sheetId="1" r:id="rId1"/>
    <sheet name="Reinigungsturnus" sheetId="2" r:id="rId2"/>
    <sheet name="LV Schulen und Turnhallen" sheetId="16" r:id="rId3"/>
    <sheet name="LV - Grundreinigung" sheetId="14" r:id="rId4"/>
    <sheet name="SVS UR" sheetId="9" r:id="rId5"/>
    <sheet name="SVS GR" sheetId="10" r:id="rId6"/>
    <sheet name="Unterhalts- und Grundreinigung" sheetId="6" r:id="rId7"/>
    <sheet name="Preisblatt" sheetId="7" r:id="rId8"/>
  </sheets>
  <externalReferences>
    <externalReference r:id="rId9"/>
  </externalReferences>
  <definedNames>
    <definedName name="_xlnm._FilterDatabase" localSheetId="6" hidden="1">'Unterhalts- und Grundreinigung'!$I$1:$I$29</definedName>
    <definedName name="_xlnm.Print_Area" localSheetId="5">'SVS GR'!$A$1:$H$64</definedName>
    <definedName name="_xlnm.Print_Area" localSheetId="4">'SVS UR'!$A$1:$H$64</definedName>
    <definedName name="_xlnm.Print_Titles" localSheetId="3">'LV - Grundreinigung'!$1:$5</definedName>
    <definedName name="_xlnm.Print_Titles" localSheetId="2">'LV Schulen und Turnhallen'!$7:$7</definedName>
    <definedName name="_xlnm.Print_Titles" localSheetId="4">'SVS UR'!$9:$9</definedName>
    <definedName name="_xlnm.Print_Titles" localSheetId="6">'Unterhalts- und Grundreinigung'!$1:$8</definedName>
    <definedName name="RT">Reinigungsturnus!$A$5:$A$20</definedName>
    <definedName name="Z_9F022A53_C572_B444_AEA2_F72CEF04B0CA_.wvu.Cols" localSheetId="6" hidden="1">'Unterhalts- und Grundreinigung'!$A:$A</definedName>
    <definedName name="Z_9F022A53_C572_B444_AEA2_F72CEF04B0CA_.wvu.FilterData" localSheetId="6" hidden="1">'Unterhalts- und Grundreinigung'!$A$8:$T$103</definedName>
    <definedName name="Z_9F022A53_C572_B444_AEA2_F72CEF04B0CA_.wvu.PrintArea" localSheetId="5" hidden="1">'SVS GR'!$A$1:$H$64</definedName>
    <definedName name="Z_9F022A53_C572_B444_AEA2_F72CEF04B0CA_.wvu.PrintArea" localSheetId="4" hidden="1">'SVS UR'!$A$1:$H$64</definedName>
    <definedName name="Z_9F022A53_C572_B444_AEA2_F72CEF04B0CA_.wvu.PrintTitles" localSheetId="4" hidden="1">'SVS UR'!$9:$9</definedName>
    <definedName name="Z_9F022A53_C572_B444_AEA2_F72CEF04B0CA_.wvu.PrintTitles" localSheetId="6" hidden="1">'Unterhalts- und Grundreinigung'!$1:$8</definedName>
    <definedName name="Z_9F022A53_C572_B444_AEA2_F72CEF04B0CA_.wvu.Rows" localSheetId="7" hidden="1">Preisblatt!$18:$19</definedName>
  </definedNames>
  <calcPr calcId="191029" concurrentCalc="0"/>
  <customWorkbookViews>
    <customWorkbookView name="Stefan Spaniol - Persönliche Ansicht" guid="{9F022A53-C572-B444-AEA2-F72CEF04B0CA}" mergeInterval="0" personalView="1" yWindow="26" windowWidth="1920" windowHeight="1031" tabRatio="71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13" i="6" l="1"/>
  <c r="R13" i="6"/>
  <c r="S13" i="6"/>
  <c r="L13" i="6"/>
  <c r="M13" i="6"/>
  <c r="N13" i="6"/>
  <c r="O13" i="6"/>
  <c r="J13" i="6"/>
  <c r="J17" i="6"/>
  <c r="J12" i="6"/>
  <c r="J10" i="6"/>
  <c r="H48" i="10"/>
  <c r="E48" i="10"/>
  <c r="H46" i="10"/>
  <c r="G46" i="10"/>
  <c r="D46" i="10"/>
  <c r="H45" i="10"/>
  <c r="E45" i="10"/>
  <c r="H44" i="10"/>
  <c r="E44" i="10"/>
  <c r="H43" i="10"/>
  <c r="E43" i="10"/>
  <c r="H42" i="10"/>
  <c r="E42" i="10"/>
  <c r="E46" i="10"/>
  <c r="G40" i="10"/>
  <c r="E40" i="10"/>
  <c r="D40" i="10"/>
  <c r="H39" i="10"/>
  <c r="H40" i="10"/>
  <c r="E39" i="10"/>
  <c r="H38" i="10"/>
  <c r="E38" i="10"/>
  <c r="H37" i="10"/>
  <c r="E37" i="10"/>
  <c r="H36" i="10"/>
  <c r="E36" i="10"/>
  <c r="H35" i="10"/>
  <c r="E35" i="10"/>
  <c r="G33" i="10"/>
  <c r="D33" i="10"/>
  <c r="H32" i="10"/>
  <c r="E32" i="10"/>
  <c r="H31" i="10"/>
  <c r="H33" i="10"/>
  <c r="E31" i="10"/>
  <c r="E33" i="10"/>
  <c r="H30" i="10"/>
  <c r="E30" i="10"/>
  <c r="H29" i="10"/>
  <c r="E29" i="10"/>
  <c r="H28" i="10"/>
  <c r="E28" i="10"/>
  <c r="G25" i="10"/>
  <c r="G26" i="10"/>
  <c r="G47" i="10"/>
  <c r="G49" i="10"/>
  <c r="G51" i="10"/>
  <c r="D25" i="10"/>
  <c r="D26" i="10"/>
  <c r="D47" i="10"/>
  <c r="D49" i="10"/>
  <c r="D51" i="10"/>
  <c r="H24" i="10"/>
  <c r="E24" i="10"/>
  <c r="H23" i="10"/>
  <c r="E23" i="10"/>
  <c r="H22" i="10"/>
  <c r="E22" i="10"/>
  <c r="H21" i="10"/>
  <c r="E21" i="10"/>
  <c r="H20" i="10"/>
  <c r="E20" i="10"/>
  <c r="G18" i="10"/>
  <c r="D18" i="10"/>
  <c r="H17" i="10"/>
  <c r="H18" i="10"/>
  <c r="E17" i="10"/>
  <c r="E16" i="10"/>
  <c r="E15" i="10"/>
  <c r="E18" i="10"/>
  <c r="H14" i="10"/>
  <c r="E14" i="10"/>
  <c r="H13" i="10"/>
  <c r="E13" i="10"/>
  <c r="H48" i="9"/>
  <c r="E48" i="9"/>
  <c r="G46" i="9"/>
  <c r="D46" i="9"/>
  <c r="H45" i="9"/>
  <c r="E45" i="9"/>
  <c r="H44" i="9"/>
  <c r="E44" i="9"/>
  <c r="H43" i="9"/>
  <c r="E43" i="9"/>
  <c r="H42" i="9"/>
  <c r="H46" i="9"/>
  <c r="E42" i="9"/>
  <c r="E46" i="9"/>
  <c r="H40" i="9"/>
  <c r="G40" i="9"/>
  <c r="E40" i="9"/>
  <c r="D40" i="9"/>
  <c r="H39" i="9"/>
  <c r="E39" i="9"/>
  <c r="H38" i="9"/>
  <c r="E38" i="9"/>
  <c r="H37" i="9"/>
  <c r="E37" i="9"/>
  <c r="H36" i="9"/>
  <c r="E36" i="9"/>
  <c r="H35" i="9"/>
  <c r="E35" i="9"/>
  <c r="G33" i="9"/>
  <c r="D33" i="9"/>
  <c r="H32" i="9"/>
  <c r="H33" i="9"/>
  <c r="E32" i="9"/>
  <c r="E33" i="9"/>
  <c r="H31" i="9"/>
  <c r="E31" i="9"/>
  <c r="H30" i="9"/>
  <c r="E30" i="9"/>
  <c r="H29" i="9"/>
  <c r="E29" i="9"/>
  <c r="H28" i="9"/>
  <c r="E28" i="9"/>
  <c r="G25" i="9"/>
  <c r="G26" i="9"/>
  <c r="G47" i="9"/>
  <c r="G49" i="9"/>
  <c r="G51" i="9"/>
  <c r="D25" i="9"/>
  <c r="D26" i="9"/>
  <c r="D47" i="9"/>
  <c r="D49" i="9"/>
  <c r="D51" i="9"/>
  <c r="H24" i="9"/>
  <c r="E24" i="9"/>
  <c r="H23" i="9"/>
  <c r="E23" i="9"/>
  <c r="H22" i="9"/>
  <c r="E22" i="9"/>
  <c r="H21" i="9"/>
  <c r="E21" i="9"/>
  <c r="H20" i="9"/>
  <c r="E20" i="9"/>
  <c r="G18" i="9"/>
  <c r="D18" i="9"/>
  <c r="H17" i="9"/>
  <c r="H18" i="9"/>
  <c r="E17" i="9"/>
  <c r="E18" i="9"/>
  <c r="E16" i="9"/>
  <c r="E15" i="9"/>
  <c r="H14" i="9"/>
  <c r="E14" i="9"/>
  <c r="H13" i="9"/>
  <c r="E13" i="9"/>
  <c r="E25" i="10"/>
  <c r="E26" i="10"/>
  <c r="E47" i="10"/>
  <c r="E49" i="10"/>
  <c r="E51" i="10"/>
  <c r="D53" i="10"/>
  <c r="H25" i="10"/>
  <c r="H26" i="10"/>
  <c r="H47" i="10"/>
  <c r="H49" i="10"/>
  <c r="H51" i="10"/>
  <c r="G53" i="10"/>
  <c r="H25" i="9"/>
  <c r="H26" i="9"/>
  <c r="H47" i="9"/>
  <c r="H49" i="9"/>
  <c r="H51" i="9"/>
  <c r="G53" i="9"/>
  <c r="E25" i="9"/>
  <c r="E26" i="9"/>
  <c r="E47" i="9"/>
  <c r="E49" i="9"/>
  <c r="E51" i="9"/>
  <c r="D53" i="9"/>
  <c r="J14" i="6"/>
  <c r="J15" i="6"/>
  <c r="J16" i="6"/>
  <c r="J18" i="6"/>
  <c r="J19" i="6"/>
  <c r="J20" i="6"/>
  <c r="J21" i="6"/>
  <c r="J22" i="6"/>
  <c r="J23" i="6"/>
  <c r="J24" i="6"/>
  <c r="J25" i="6"/>
  <c r="J26" i="6"/>
  <c r="J27" i="6"/>
  <c r="J28" i="6"/>
  <c r="J9" i="6"/>
  <c r="J11" i="6"/>
  <c r="L29" i="6"/>
  <c r="B11" i="7"/>
  <c r="C11" i="7"/>
  <c r="Q29" i="6"/>
  <c r="C12" i="7"/>
  <c r="S9" i="6"/>
  <c r="S18" i="6"/>
  <c r="S23" i="6"/>
  <c r="S16" i="6"/>
  <c r="S26" i="6"/>
  <c r="S14" i="6"/>
  <c r="S15" i="6"/>
  <c r="S19" i="6"/>
  <c r="S22" i="6"/>
  <c r="S25" i="6"/>
  <c r="S28" i="6"/>
  <c r="S27" i="6"/>
  <c r="S11" i="6"/>
  <c r="S24" i="6"/>
  <c r="S20" i="6"/>
  <c r="S21" i="6"/>
  <c r="N29" i="6"/>
  <c r="D11" i="7"/>
  <c r="M29" i="6"/>
  <c r="R29" i="6"/>
  <c r="D12" i="7"/>
  <c r="D13" i="7"/>
  <c r="E11" i="7"/>
  <c r="E13" i="7"/>
  <c r="E14" i="7"/>
  <c r="E15" i="7"/>
  <c r="D14" i="7"/>
  <c r="D15" i="7"/>
</calcChain>
</file>

<file path=xl/sharedStrings.xml><?xml version="1.0" encoding="utf-8"?>
<sst xmlns="http://schemas.openxmlformats.org/spreadsheetml/2006/main" count="920" uniqueCount="405">
  <si>
    <t>Objekt:</t>
  </si>
  <si>
    <t>PLZ, Ort</t>
  </si>
  <si>
    <t>Strasse</t>
  </si>
  <si>
    <t>Ansprechpartner:</t>
  </si>
  <si>
    <t>Lfd Nr.</t>
  </si>
  <si>
    <t>Etage</t>
  </si>
  <si>
    <t>Reinigungs- gruppe</t>
  </si>
  <si>
    <t>Fläche</t>
  </si>
  <si>
    <t>Preis jhrl.</t>
  </si>
  <si>
    <t>Preis mtl.</t>
  </si>
  <si>
    <t>2w</t>
  </si>
  <si>
    <t>3w</t>
  </si>
  <si>
    <t>2,5w</t>
  </si>
  <si>
    <t>5w</t>
  </si>
  <si>
    <t>1w</t>
  </si>
  <si>
    <t>7w</t>
  </si>
  <si>
    <t>6w</t>
  </si>
  <si>
    <t>Bedeutung</t>
  </si>
  <si>
    <t>Jahres- reinigungstage</t>
  </si>
  <si>
    <t>1 x wöchentlich</t>
  </si>
  <si>
    <t>1M</t>
  </si>
  <si>
    <t>1 x monatlich</t>
  </si>
  <si>
    <t>2 x wöchentlich</t>
  </si>
  <si>
    <t>2M</t>
  </si>
  <si>
    <t>2 x monatlich</t>
  </si>
  <si>
    <t>1J</t>
  </si>
  <si>
    <t>1 x jährlich</t>
  </si>
  <si>
    <t>3 x wöchentlich</t>
  </si>
  <si>
    <t>2J</t>
  </si>
  <si>
    <t>2 x jährlich (halbjährlich)</t>
  </si>
  <si>
    <t>4w</t>
  </si>
  <si>
    <t>4 x wöchentlich</t>
  </si>
  <si>
    <t>3J</t>
  </si>
  <si>
    <t>3 x jährlich</t>
  </si>
  <si>
    <t>5 x wöchentlich Mo - Fr</t>
  </si>
  <si>
    <t>4J</t>
  </si>
  <si>
    <t>4 x jährlich (vierteljährlich)</t>
  </si>
  <si>
    <t xml:space="preserve">6 x wöchentlich Mo - Sa </t>
  </si>
  <si>
    <t>6J</t>
  </si>
  <si>
    <t>6 x jährlich</t>
  </si>
  <si>
    <t>7 x wöchentlich Mo - So</t>
  </si>
  <si>
    <t>B</t>
  </si>
  <si>
    <t>bei Bedarf</t>
  </si>
  <si>
    <t>anbietender Dienstleister :</t>
  </si>
  <si>
    <t>Kalkulation der Stundenverrechnungssätze Unterhaltsreinigung</t>
  </si>
  <si>
    <t>Lohngruppe:</t>
  </si>
  <si>
    <t>Bundesland:</t>
  </si>
  <si>
    <t>in %</t>
  </si>
  <si>
    <t>in EUR</t>
  </si>
  <si>
    <t>A.</t>
  </si>
  <si>
    <t>Lohngebundene Kosten</t>
  </si>
  <si>
    <t>A.1.</t>
  </si>
  <si>
    <t>Lohnnebenkosten</t>
  </si>
  <si>
    <t>A.1.1.</t>
  </si>
  <si>
    <t>Rentenversicherung</t>
  </si>
  <si>
    <t>A.1.2.</t>
  </si>
  <si>
    <t>Krankenversicherung</t>
  </si>
  <si>
    <t>A.1.3.</t>
  </si>
  <si>
    <t>Arbeitslosenversicherung</t>
  </si>
  <si>
    <t>A.1.4.</t>
  </si>
  <si>
    <t>Pflegeversicherung</t>
  </si>
  <si>
    <t>Summe A.1. Lohnnebenkosten ( AG-Anteil )</t>
  </si>
  <si>
    <t>A.2.</t>
  </si>
  <si>
    <t>Lohnfolgekosten</t>
  </si>
  <si>
    <t>A.2.1.</t>
  </si>
  <si>
    <t>Urlaub</t>
  </si>
  <si>
    <t>A.2.2.</t>
  </si>
  <si>
    <t>Gesetzliche Feiertage</t>
  </si>
  <si>
    <t>A.2.3.</t>
  </si>
  <si>
    <t>Lohnfortzahlung im Krankheitsfall</t>
  </si>
  <si>
    <t>A.2.4.</t>
  </si>
  <si>
    <t>Arbeitsfreistellung</t>
  </si>
  <si>
    <t>A.2.6.</t>
  </si>
  <si>
    <t>Urlaubsgeld zusätzlich</t>
  </si>
  <si>
    <t>A.2.7.</t>
  </si>
  <si>
    <t>Sozialversicherungsanteil</t>
  </si>
  <si>
    <t>Summe A.2. Lohnfolgekosten</t>
  </si>
  <si>
    <t>A.3.</t>
  </si>
  <si>
    <t>Lohngebundene Zusatzkosten</t>
  </si>
  <si>
    <t>A.3.1.</t>
  </si>
  <si>
    <t>Unfallversicherung gesetzlich</t>
  </si>
  <si>
    <t>A.3.2.</t>
  </si>
  <si>
    <t>Haftpflichtversicherung</t>
  </si>
  <si>
    <t>A.3.3.</t>
  </si>
  <si>
    <t>Schwerbehindertenabgabe</t>
  </si>
  <si>
    <t>A.3.4.</t>
  </si>
  <si>
    <t>Beiträge zur Berufsorganisation</t>
  </si>
  <si>
    <t>Summe A.3. Lohngebundene Zusatzkosten</t>
  </si>
  <si>
    <t>B.</t>
  </si>
  <si>
    <t>Unternehmensbezogene Kosten</t>
  </si>
  <si>
    <t>B.1.</t>
  </si>
  <si>
    <t>Löhne/ Gehälter kaufm. Beschäftigte inkl. Lohnfolgekst.</t>
  </si>
  <si>
    <t>B.2.</t>
  </si>
  <si>
    <t>Löhne/ Gehälter techn. Beschäftigte inkl. Lohnfolgekst.</t>
  </si>
  <si>
    <t>B.3.</t>
  </si>
  <si>
    <t>Gewerbesteuer</t>
  </si>
  <si>
    <t>B.4.</t>
  </si>
  <si>
    <t>Fuhrparkkosten</t>
  </si>
  <si>
    <t>B.5.</t>
  </si>
  <si>
    <t>Verwaltungskosten</t>
  </si>
  <si>
    <t>Summe B Unternehmensbezogene Kosten</t>
  </si>
  <si>
    <t>C.</t>
  </si>
  <si>
    <t>Auftragsbezogene Kosten</t>
  </si>
  <si>
    <t>C.1.</t>
  </si>
  <si>
    <t>Löhne für Objektleiter und Vorarbeiter</t>
  </si>
  <si>
    <t>C.2.</t>
  </si>
  <si>
    <t>Materialkosten Reinigungs-/ Verbrauchsmaterial</t>
  </si>
  <si>
    <t>C.3.</t>
  </si>
  <si>
    <t>AFA und Betriebskosten Maschinen und Geräte</t>
  </si>
  <si>
    <t>C.4.</t>
  </si>
  <si>
    <t>Fertigungshilfskosten</t>
  </si>
  <si>
    <t>Summe C Auftragsbezogene Kosten</t>
  </si>
  <si>
    <t>D.</t>
  </si>
  <si>
    <t>Selbstkosten (Summe A. bis C.)</t>
  </si>
  <si>
    <t>E.</t>
  </si>
  <si>
    <t xml:space="preserve"> Risiko- und Gewinnaufschlag</t>
  </si>
  <si>
    <t>F.</t>
  </si>
  <si>
    <t>Gesamtzuschlag auf den Tariflohn</t>
  </si>
  <si>
    <t>Stundenverrechnungssatz an Werktagen</t>
  </si>
  <si>
    <t>Lohnkostenanteil am Preis</t>
  </si>
  <si>
    <t>Stundenverrechnungssatz für Nachtarbeit</t>
  </si>
  <si>
    <t>Stundenverrechnungssatz an S.u.F.tagen</t>
  </si>
  <si>
    <t>Std. mtl.</t>
  </si>
  <si>
    <t>Gesamtkosten netto</t>
  </si>
  <si>
    <t>Gesamtkosten brutto</t>
  </si>
  <si>
    <t>Kostengesamtübersicht Gebäude</t>
  </si>
  <si>
    <t>Gebäude</t>
  </si>
  <si>
    <t>Angaben des Anbieters</t>
  </si>
  <si>
    <t>Firma:</t>
  </si>
  <si>
    <t>Straße:</t>
  </si>
  <si>
    <t>PLZ / Ort:</t>
  </si>
  <si>
    <t>Tel-Nr:</t>
  </si>
  <si>
    <t>Fax-Nr:</t>
  </si>
  <si>
    <t>e-mail:</t>
  </si>
  <si>
    <t>Pos.</t>
  </si>
  <si>
    <t>Blatt</t>
  </si>
  <si>
    <t>Eingaben</t>
  </si>
  <si>
    <t>1.</t>
  </si>
  <si>
    <t>2.</t>
  </si>
  <si>
    <t>3.</t>
  </si>
  <si>
    <t>5.</t>
  </si>
  <si>
    <t>zur Ermittlung der Stundenverrechnungssätze</t>
  </si>
  <si>
    <t>SVS UR</t>
  </si>
  <si>
    <t>Reinigung</t>
  </si>
  <si>
    <t>Unterhalts-</t>
  </si>
  <si>
    <t>Turnus Boden- reinigung</t>
  </si>
  <si>
    <t>hineinkopieren ( Inhalte einfügen - Werte )</t>
  </si>
  <si>
    <t>Ausschlusskriterien:</t>
  </si>
  <si>
    <t>Wird der Schreibschutz aufgehoben oder Änderungen an</t>
  </si>
  <si>
    <t xml:space="preserve">Formeln oder Formaten vorgenommen, wird das Angebot </t>
  </si>
  <si>
    <t xml:space="preserve">nicht gewertet und führt zwingend zum Ausschluss aus </t>
  </si>
  <si>
    <t>der Ausschreibung!</t>
  </si>
  <si>
    <t xml:space="preserve">um die Vergleichbarkeit der Angebote zu gewährleisten </t>
  </si>
  <si>
    <t>Rundungen zugrunde gelegt werden!</t>
  </si>
  <si>
    <t>dürfen in der Kalkulation den Berechnungen keine</t>
  </si>
  <si>
    <t>Stundenverrechnungs- sätze für Regiearbeiten</t>
  </si>
  <si>
    <t>SVS Regie Unterhaltsreinigung</t>
  </si>
  <si>
    <t>Allgemeines:</t>
  </si>
  <si>
    <t>Reinigungsturnus</t>
  </si>
  <si>
    <t>A.1.5.</t>
  </si>
  <si>
    <t>sozialversicherungspflichtig</t>
  </si>
  <si>
    <t>Geringverdiener</t>
  </si>
  <si>
    <t>Tariflohn</t>
  </si>
  <si>
    <t>Mutterschaftsaufwendungen U2</t>
  </si>
  <si>
    <t>A.3.5.</t>
  </si>
  <si>
    <t>Insolvenzgeldumlage</t>
  </si>
  <si>
    <t>SVS</t>
  </si>
  <si>
    <t>Personalaufteilung SV - GV</t>
  </si>
  <si>
    <t>Stundenverrechnungssatz an S. u. F.tagen</t>
  </si>
  <si>
    <t>Unterhaltsreinigung</t>
  </si>
  <si>
    <t>Monats- reinigungs- stunden</t>
  </si>
  <si>
    <t>Preis jährl.</t>
  </si>
  <si>
    <t>Fläche monatlich</t>
  </si>
  <si>
    <t>qm Leistung pro Stunde GR</t>
  </si>
  <si>
    <t>Stunden pro Rgn.</t>
  </si>
  <si>
    <t>Grundreinigung</t>
  </si>
  <si>
    <t>SVS Regie Grundreinigung</t>
  </si>
  <si>
    <t>Std. jährlich</t>
  </si>
  <si>
    <t>Kalkulation der Stundenverrechnungssätze Grundreinigung</t>
  </si>
  <si>
    <t>durchschn.qm Leistung pro Stunde UHR</t>
  </si>
  <si>
    <t>Bodenbelag</t>
  </si>
  <si>
    <t xml:space="preserve">P r e i s b l a t t </t>
  </si>
  <si>
    <t xml:space="preserve">Preisblatt </t>
  </si>
  <si>
    <t>4.</t>
  </si>
  <si>
    <t>bitte die gelb hinterlegten Zellen  ausfüllen.</t>
  </si>
  <si>
    <t>bitte in die gelb hinterlegten Zellen Ihre Kalkulationswerte</t>
  </si>
  <si>
    <t>jeden zweiten Tag Mo - Fr     (5 x in zwei Wochen)</t>
  </si>
  <si>
    <t>Turnusangabe</t>
  </si>
  <si>
    <t>Reinigungsart</t>
  </si>
  <si>
    <t>Die Personalaufteilung muss 100% ergeben!</t>
  </si>
  <si>
    <t>Die Personalaufteilung muss 100% ergeben</t>
  </si>
  <si>
    <t>EG</t>
  </si>
  <si>
    <t>Raumnummer</t>
  </si>
  <si>
    <t>Summe</t>
  </si>
  <si>
    <t>Raumbezeichnung</t>
  </si>
  <si>
    <t>SVS GR</t>
  </si>
  <si>
    <t>Lehrerzimmer</t>
  </si>
  <si>
    <t>Spinnweben entfernen</t>
  </si>
  <si>
    <t>Burghausen</t>
  </si>
  <si>
    <t>Fliesen</t>
  </si>
  <si>
    <t>WC</t>
  </si>
  <si>
    <t>1.OG</t>
  </si>
  <si>
    <t>Parkett</t>
  </si>
  <si>
    <t>Werkraum</t>
  </si>
  <si>
    <t>Schule Raitenhaslach</t>
  </si>
  <si>
    <t>Leistungsverzeichnis / Arbeiten und Turnus für die Unterhaltsreinigung für Schulen, Turnhallen und Schwimmbad</t>
  </si>
  <si>
    <t>Reinigungsgruppen</t>
  </si>
  <si>
    <t>Leistungsarten</t>
  </si>
  <si>
    <t>A</t>
  </si>
  <si>
    <t>C</t>
  </si>
  <si>
    <t>D</t>
  </si>
  <si>
    <t>E</t>
  </si>
  <si>
    <t>F</t>
  </si>
  <si>
    <t>G</t>
  </si>
  <si>
    <t>H</t>
  </si>
  <si>
    <t>I</t>
  </si>
  <si>
    <t xml:space="preserve">J </t>
  </si>
  <si>
    <t>K</t>
  </si>
  <si>
    <t>L</t>
  </si>
  <si>
    <t>M</t>
  </si>
  <si>
    <t>O</t>
  </si>
  <si>
    <t>Klassenräume</t>
  </si>
  <si>
    <t>Fachräume</t>
  </si>
  <si>
    <t>Sanitärbereiche</t>
  </si>
  <si>
    <t>Flure und Eingangsbereiche</t>
  </si>
  <si>
    <t>Treppen und Aufzug</t>
  </si>
  <si>
    <t>Verwaltung/ Büroräume und Lehrerzimmer</t>
  </si>
  <si>
    <t>Lehrmittel, Funktion, Kopieren, Vorbereitung</t>
  </si>
  <si>
    <t xml:space="preserve">Schüleraufenthalt, Pausenzonen </t>
  </si>
  <si>
    <t>Aulen inkl. Bühnen und Gardrobenbereich</t>
  </si>
  <si>
    <t>Lagerräume / Lehrmittel</t>
  </si>
  <si>
    <t>Umkleide, Umkleide Schwimmbad</t>
  </si>
  <si>
    <t>Turnhalle</t>
  </si>
  <si>
    <t>Obenarbeiten</t>
  </si>
  <si>
    <t>Papierkörbe und Abfallbehälter entleeren und Inhalt entsprechend den Vorschriften entsorgen</t>
  </si>
  <si>
    <t>s.K.</t>
  </si>
  <si>
    <t>Papierkörbe und Abfallbehälter mit Müllbeutel bestücken</t>
  </si>
  <si>
    <t>Papierkörbe und Abfallbehälter: entfernen haftender und nichthaftender Verschmutzungen</t>
  </si>
  <si>
    <t xml:space="preserve">1M </t>
  </si>
  <si>
    <t/>
  </si>
  <si>
    <t>Tafel, Kreide- /Schwammablage feucht reinigen</t>
  </si>
  <si>
    <t>Entfernen von Griffspuren an Türen (auch Glastüren und Vitrinen), Schränken und Lichtschaltern</t>
  </si>
  <si>
    <t>Schwarze Trittstellen an den Türen entfernen</t>
  </si>
  <si>
    <t>Türen und Türrahmen feucht reinigen</t>
  </si>
  <si>
    <t xml:space="preserve">Wände, Boden im  Aufzug und Bedienelement Aufzug mit geeigneten Mitteln reinigen  </t>
  </si>
  <si>
    <t>Schränke außenseitig und oben feucht reinigen</t>
  </si>
  <si>
    <t>horiz.  Flächen bis 1,60m (wenn freigeräumt) feucht reinigen</t>
  </si>
  <si>
    <t>horiz.  Flächen über 1,60m (wenn freigeräumt) feucht reinigen</t>
  </si>
  <si>
    <t>Fensterbänke (wenn freigeräumt) feucht reinigen</t>
  </si>
  <si>
    <t>Handläufe und Geländer feucht reinigen</t>
  </si>
  <si>
    <t>Heizkörper und Rohrleitungen feucht reinigen</t>
  </si>
  <si>
    <t>J4</t>
  </si>
  <si>
    <t>Wasch- bzw. Ausgussbecken, Duschen, Armaturen und Kachelschild vollflächig desinfizierend reinigen, Kalkansätze entfernen</t>
  </si>
  <si>
    <t>Handtuch- und Seifenspender außen feucht reinigen</t>
  </si>
  <si>
    <t>WC-Papier, Handtuch- und Seifenspender bestücken</t>
  </si>
  <si>
    <t>Spiegel und Ablagen nass reinigen und nachtrocknen</t>
  </si>
  <si>
    <t>Urinale, WC-Becken sowie -Sitzfläche und -Abdeckung vollflächig desinfizierend reinigen</t>
  </si>
  <si>
    <t xml:space="preserve">Spritzer im Spritzbereich (Wandfliesen, Trennwände etc.) entfernen </t>
  </si>
  <si>
    <t>Halterungen von WC-Bürsten und WC-Bürsten reinigen.</t>
  </si>
  <si>
    <t>Wandkachelbereiche allgemein feucht reinigen und nachtrocknen</t>
  </si>
  <si>
    <t>Trennwände im Sanitärbereich vollflächig nass reinigen</t>
  </si>
  <si>
    <t>Bodenreinigung:</t>
  </si>
  <si>
    <t>Saugen / Bürstsaugen (textile Beläge)</t>
  </si>
  <si>
    <t>Fußleisten reinigen</t>
  </si>
  <si>
    <t>Gullys durchspülen und auffüllen</t>
  </si>
  <si>
    <t>Absatzstrichentfernung</t>
  </si>
  <si>
    <t>Sockelleisten und Fußleisten feucht reinigen</t>
  </si>
  <si>
    <t>Bitte beachten:</t>
  </si>
  <si>
    <t>Leistungserbringung</t>
  </si>
  <si>
    <t>Mo, Mi, Fr, Di, Do, Mo, Mi…..</t>
  </si>
  <si>
    <t>Freitag</t>
  </si>
  <si>
    <t>siehe Turnus in der Kalkulationsdatei</t>
  </si>
  <si>
    <t xml:space="preserve">Leistungsverzeichnis </t>
  </si>
  <si>
    <t xml:space="preserve">Reinigungsgruppe </t>
  </si>
  <si>
    <t>(Grundreinigung)</t>
  </si>
  <si>
    <t>auszuführende Arbeiten</t>
  </si>
  <si>
    <r>
      <rPr>
        <b/>
        <sz val="14"/>
        <rFont val="Arial"/>
        <family val="2"/>
      </rPr>
      <t>Böden</t>
    </r>
  </si>
  <si>
    <r>
      <rPr>
        <sz val="14"/>
        <rFont val="Arial"/>
        <family val="2"/>
      </rPr>
      <t>Linoleum-, PVC-Böden</t>
    </r>
  </si>
  <si>
    <r>
      <rPr>
        <sz val="14"/>
        <rFont val="Arial"/>
        <family val="2"/>
      </rPr>
      <t>Boden rückstandsfrei abziehen, rückstandsfreie Reinigung auch von Sockelleisten und freien Seitenkanten, Boden neutralisieren und austrocknen, Neubeschichtung mit Schutzemulsion 2-fach</t>
    </r>
  </si>
  <si>
    <r>
      <rPr>
        <sz val="14"/>
        <rFont val="Arial"/>
        <family val="2"/>
      </rPr>
      <t>Waschbetonböden</t>
    </r>
  </si>
  <si>
    <t>Boden mit Grundreiniger abziehen, mit Wasser neutralisieren, Wasser mit Nasssauger aufnehmen</t>
  </si>
  <si>
    <r>
      <rPr>
        <sz val="14"/>
        <rFont val="Arial"/>
        <family val="2"/>
      </rPr>
      <t>Sporthallenböden</t>
    </r>
  </si>
  <si>
    <t>Boden rückstandsfrei abziehen, rückstandsfreie Reinigung auch von Sockelleisten und freien Seitenkanten, Boden neutralisieren und austrocknen, Einlassen mit Schutzemulsion</t>
  </si>
  <si>
    <r>
      <rPr>
        <sz val="14"/>
        <rFont val="Arial"/>
        <family val="2"/>
      </rPr>
      <t>Fliesenböden</t>
    </r>
  </si>
  <si>
    <r>
      <rPr>
        <sz val="14"/>
        <rFont val="Arial"/>
        <family val="2"/>
      </rPr>
      <t>Boden sauer und alkalisch abziehen, neutralisieren</t>
    </r>
  </si>
  <si>
    <r>
      <rPr>
        <sz val="14"/>
        <rFont val="Arial"/>
        <family val="2"/>
      </rPr>
      <t>Parkettböden</t>
    </r>
  </si>
  <si>
    <t>Nach Vorgaben des Herstellers aufarbeiten, wenn eine Beschichtung nötig ist, ist auch diese enthalten.</t>
  </si>
  <si>
    <r>
      <rPr>
        <sz val="14"/>
        <rFont val="Arial"/>
        <family val="2"/>
      </rPr>
      <t>Teppichböden</t>
    </r>
  </si>
  <si>
    <r>
      <rPr>
        <sz val="14"/>
        <rFont val="Arial"/>
        <family val="2"/>
      </rPr>
      <t>extrahieren</t>
    </r>
  </si>
  <si>
    <r>
      <rPr>
        <sz val="14"/>
        <rFont val="Arial"/>
        <family val="2"/>
      </rPr>
      <t>Pflasterboden Fahrradkeller</t>
    </r>
  </si>
  <si>
    <t>Boden mit Wasser abspritzen, Wasser aufnehmen</t>
  </si>
  <si>
    <t>Bei der Grundreinigung ist das gesamte Mobiliar ist vor Durchführung der Arbeiten auszuräumen und danach wieder einzuräumen. Ausnahmen bilden lediglich fest montierte Verstellungen!</t>
  </si>
  <si>
    <t>sonstiges Mobiliar und Einrichtungsgegenstände in Räumen</t>
  </si>
  <si>
    <r>
      <rPr>
        <sz val="14"/>
        <rFont val="Arial"/>
        <family val="2"/>
      </rPr>
      <t>Türen, Stock, Lichtschalter, Anschlußdosen</t>
    </r>
  </si>
  <si>
    <r>
      <rPr>
        <sz val="14"/>
        <rFont val="Arial"/>
        <family val="2"/>
      </rPr>
      <t>feucht wischen, entfernen von Trittspuren mit Fettlöser</t>
    </r>
  </si>
  <si>
    <t>Lampen stehend, hängend auch über 1,60 m Höhe, (soweit nicht als Einzelposition definiert)</t>
  </si>
  <si>
    <r>
      <rPr>
        <sz val="14"/>
        <rFont val="Arial"/>
        <family val="2"/>
      </rPr>
      <t>entstauben</t>
    </r>
  </si>
  <si>
    <t>Schränke, Regale (soweit freigeräumt) horizontale und vertikale Flächen, außen und innen -auch über 1,60 m Höhe-    -</t>
  </si>
  <si>
    <t>entstauben, feucht wischen, haftende Verschmutzungen entfernen</t>
  </si>
  <si>
    <r>
      <rPr>
        <sz val="14"/>
        <rFont val="Arial"/>
        <family val="2"/>
      </rPr>
      <t>Schultische,Schreibtische, sonstige Tische</t>
    </r>
  </si>
  <si>
    <r>
      <rPr>
        <sz val="14"/>
        <rFont val="Arial"/>
        <family val="2"/>
      </rPr>
      <t>feucht wischen -horizontale/vertikale Flächen und Beine- (vereinzelte Rückstände von Kaugummiresten sind zu entfernen)</t>
    </r>
  </si>
  <si>
    <r>
      <rPr>
        <sz val="14"/>
        <rFont val="Arial"/>
        <family val="2"/>
      </rPr>
      <t>Stühle Holz-/Metall-/Kunststoffteile</t>
    </r>
  </si>
  <si>
    <t>feucht wischen -horizontale/vertikale Flächen und Beine- (vereinzelte Rückstände von Kaugummiresten sind zu entfernen)</t>
  </si>
  <si>
    <r>
      <rPr>
        <sz val="14"/>
        <rFont val="Arial"/>
        <family val="2"/>
      </rPr>
      <t>Stühle/Polster</t>
    </r>
  </si>
  <si>
    <t>staubsaugen, Flecken entfernen</t>
  </si>
  <si>
    <r>
      <rPr>
        <sz val="14"/>
        <rFont val="Arial"/>
        <family val="2"/>
      </rPr>
      <t>Stühle/Lederflächen</t>
    </r>
  </si>
  <si>
    <r>
      <rPr>
        <sz val="14"/>
        <rFont val="Arial"/>
        <family val="2"/>
      </rPr>
      <t>feucht wischen, reinigen nach Materialbeschaffenheit</t>
    </r>
  </si>
  <si>
    <t>Heizkörper (incl. Leitung, Abdeckung und Verkleidungen) -auch über 1,60 m Höhe</t>
  </si>
  <si>
    <r>
      <rPr>
        <sz val="14"/>
        <rFont val="Arial"/>
        <family val="2"/>
      </rPr>
      <t>komplett nass reinigen, trockenpolieren</t>
    </r>
  </si>
  <si>
    <r>
      <rPr>
        <sz val="14"/>
        <rFont val="Arial"/>
        <family val="2"/>
      </rPr>
      <t>Versorgungs- und Lichtleisten, Kabelverkleidungen.</t>
    </r>
  </si>
  <si>
    <r>
      <rPr>
        <sz val="14"/>
        <rFont val="Arial"/>
        <family val="2"/>
      </rPr>
      <t>entstauben, haftende Verschmutzungen entfernen</t>
    </r>
  </si>
  <si>
    <r>
      <rPr>
        <sz val="14"/>
        <rFont val="Arial"/>
        <family val="2"/>
      </rPr>
      <t>Schaukästen (freie Flächen)</t>
    </r>
  </si>
  <si>
    <r>
      <rPr>
        <sz val="14"/>
        <rFont val="Arial"/>
        <family val="2"/>
      </rPr>
      <t>nass reinigen innen und außen -ganzflächig-, trocken ledern</t>
    </r>
  </si>
  <si>
    <r>
      <rPr>
        <sz val="14"/>
        <rFont val="Arial"/>
        <family val="2"/>
      </rPr>
      <t>Schultafeln</t>
    </r>
  </si>
  <si>
    <r>
      <rPr>
        <sz val="14"/>
        <rFont val="Arial"/>
        <family val="2"/>
      </rPr>
      <t>nass reinigen vollflächig incl. aller Ränder und Leisten, trocken ledern</t>
    </r>
  </si>
  <si>
    <r>
      <rPr>
        <sz val="14"/>
        <rFont val="Arial"/>
        <family val="2"/>
      </rPr>
      <t>abwaschbare Wände</t>
    </r>
  </si>
  <si>
    <r>
      <rPr>
        <sz val="14"/>
        <rFont val="Arial"/>
        <family val="2"/>
      </rPr>
      <t>Grobverschmutzungen entfernen</t>
    </r>
  </si>
  <si>
    <r>
      <rPr>
        <sz val="14"/>
        <rFont val="Arial"/>
        <family val="2"/>
      </rPr>
      <t>sonstiges Mobiliar und Einrichtungsgegenstände in Gängen, Aulen</t>
    </r>
  </si>
  <si>
    <r>
      <rPr>
        <sz val="14"/>
        <rFont val="Arial"/>
        <family val="2"/>
      </rPr>
      <t>Bänke, Garderoben, Schuhablagen</t>
    </r>
  </si>
  <si>
    <r>
      <rPr>
        <sz val="14"/>
        <rFont val="Arial"/>
        <family val="2"/>
      </rPr>
      <t xml:space="preserve">entstauben, feucht wischen, haftende Verschmutzungen entfernen </t>
    </r>
  </si>
  <si>
    <r>
      <rPr>
        <sz val="14"/>
        <rFont val="Arial"/>
        <family val="2"/>
      </rPr>
      <t>Versorgungs- und Lichtleisten, Kabelverkleidungen</t>
    </r>
  </si>
  <si>
    <r>
      <rPr>
        <sz val="14"/>
        <rFont val="Arial"/>
        <family val="2"/>
      </rPr>
      <t>sonstige Stühle, Bänke,Tische</t>
    </r>
  </si>
  <si>
    <r>
      <rPr>
        <sz val="14"/>
        <rFont val="Arial"/>
        <family val="2"/>
      </rPr>
      <t>feucht wischen -horizontale/vertikale Flächen und Beine</t>
    </r>
  </si>
  <si>
    <r>
      <rPr>
        <sz val="14"/>
        <rFont val="Arial"/>
        <family val="2"/>
      </rPr>
      <t>Heizkörper (incl. Leitung, Abdeckung und Verkleidungen) -auch über 1,60 m Höhe</t>
    </r>
  </si>
  <si>
    <r>
      <rPr>
        <sz val="14"/>
        <rFont val="Arial"/>
        <family val="2"/>
      </rPr>
      <t>komplett nassreinigen, trockenpolieren</t>
    </r>
  </si>
  <si>
    <r>
      <rPr>
        <sz val="14"/>
        <rFont val="Arial"/>
        <family val="2"/>
      </rPr>
      <t>Garderobenschränke, sonstige Schränke, horizontale Und vertikale Oberflächen außen -auch über 1,60m Höhe</t>
    </r>
  </si>
  <si>
    <r>
      <rPr>
        <sz val="14"/>
        <rFont val="Arial"/>
        <family val="2"/>
      </rPr>
      <t>entstauben, feucht wischen, haftende Verschmutzungen entfernen</t>
    </r>
  </si>
  <si>
    <r>
      <rPr>
        <sz val="14"/>
        <rFont val="Arial"/>
        <family val="2"/>
      </rPr>
      <t>Hinweissschilder, Sicherungskästen, Feuerlösch-einrichtungen, sonstigeVerstellungen</t>
    </r>
  </si>
  <si>
    <r>
      <rPr>
        <sz val="14"/>
        <rFont val="Arial"/>
        <family val="2"/>
      </rPr>
      <t>nass reinigen innen und außen -ganzflächig, trocken ledern</t>
    </r>
  </si>
  <si>
    <r>
      <rPr>
        <sz val="14"/>
        <rFont val="Arial"/>
        <family val="2"/>
      </rPr>
      <t>Grundreinigung Sanitäranlagen</t>
    </r>
  </si>
  <si>
    <t xml:space="preserve">Böden, Wandfliesen,Trennwände, Armaturen, Toiletten, Urinale, Waschbecken, Abflussrohre, Wasserabläufe             </t>
  </si>
  <si>
    <t>nass reinigen, vollflächiges Entfernen aller Schmutz-, Fett- oder Kalkrückstände (auch in Fugen), Ausblühungen entfernen, trockenpolieren aller Oberflächen</t>
  </si>
  <si>
    <r>
      <rPr>
        <sz val="14"/>
        <rFont val="Arial"/>
        <family val="2"/>
      </rPr>
      <t>sonstiges Mobiliar und Einrichtungsgegenstände im Turnhallenbereich</t>
    </r>
  </si>
  <si>
    <r>
      <rPr>
        <sz val="14"/>
        <rFont val="Arial"/>
        <family val="2"/>
      </rPr>
      <t>Türen, Stock,Lichtschalter, Anschlußdosen</t>
    </r>
  </si>
  <si>
    <r>
      <rPr>
        <sz val="14"/>
        <rFont val="Arial"/>
        <family val="2"/>
      </rPr>
      <t>Tribünenbänke, Garderobenbänke</t>
    </r>
  </si>
  <si>
    <r>
      <rPr>
        <sz val="14"/>
        <rFont val="Arial"/>
        <family val="2"/>
      </rPr>
      <t>feucht wischen -horzontale/vertikale Flächen-</t>
    </r>
  </si>
  <si>
    <r>
      <rPr>
        <sz val="14"/>
        <rFont val="Arial"/>
        <family val="2"/>
      </rPr>
      <t>Spiegel</t>
    </r>
  </si>
  <si>
    <r>
      <rPr>
        <sz val="14"/>
        <rFont val="Arial"/>
        <family val="2"/>
      </rPr>
      <t>nass reinigen -ganzflächig-, trocken ledern</t>
    </r>
  </si>
  <si>
    <r>
      <rPr>
        <sz val="14"/>
        <rFont val="Arial"/>
        <family val="2"/>
      </rPr>
      <t>Garderobenschränke, sonstige Schränke, horizontale und vertikale Oberflächen außen -auch über 1,60 m Höhe</t>
    </r>
  </si>
  <si>
    <t>Hinweisschilder, Sicherungskästen, Feuerlöscheinrichtungen, sonstige Verstellungen</t>
  </si>
  <si>
    <t>Lampen stehend, hängend auch über 1,60m Höhe (soweit nicht als Einzelposition definiert)</t>
  </si>
  <si>
    <t>entstauben</t>
  </si>
  <si>
    <t>Fliesenwände</t>
  </si>
  <si>
    <t>Grundreiniung Lehrküchen</t>
  </si>
  <si>
    <t>Böden, Wandfliesen, Armaturen, Küchenzelle -vertikale und horizontale Flächen außen, Spülbecken, Wasserabläufe, Entlüftungsrohre, Deckenkonstruktionen</t>
  </si>
  <si>
    <t>nass reinigen, vollflächiges Entfernen aller Schutz-, Fett- oder Kalkrückstände, trockenpolieren aller Oberflächen</t>
  </si>
  <si>
    <t>Raitenhaslach 4</t>
  </si>
  <si>
    <t>C105</t>
  </si>
  <si>
    <t>Klassenzimmer</t>
  </si>
  <si>
    <t>C106</t>
  </si>
  <si>
    <t>C107</t>
  </si>
  <si>
    <t>Flur</t>
  </si>
  <si>
    <t>C108</t>
  </si>
  <si>
    <t>Naturstein</t>
  </si>
  <si>
    <t>2.OG</t>
  </si>
  <si>
    <t>C201</t>
  </si>
  <si>
    <t>WC-Mädchen</t>
  </si>
  <si>
    <t>C202</t>
  </si>
  <si>
    <t>C203</t>
  </si>
  <si>
    <t>Klassenraum 2</t>
  </si>
  <si>
    <t>C204</t>
  </si>
  <si>
    <t>C205</t>
  </si>
  <si>
    <t>WC-Knaben</t>
  </si>
  <si>
    <t>C206</t>
  </si>
  <si>
    <t>C207</t>
  </si>
  <si>
    <t>Klassenraum 1</t>
  </si>
  <si>
    <t>C208</t>
  </si>
  <si>
    <t>Lernmittel</t>
  </si>
  <si>
    <t>C209</t>
  </si>
  <si>
    <t>Mittagsbetreuung</t>
  </si>
  <si>
    <t>C210</t>
  </si>
  <si>
    <t>C012</t>
  </si>
  <si>
    <t>Bayern</t>
  </si>
  <si>
    <t>Eingangsbereich</t>
  </si>
  <si>
    <t>Treppenhaus 1 ins 1. OG</t>
  </si>
  <si>
    <t>Naturstein/Holz</t>
  </si>
  <si>
    <t>Treppenhaus 2 in 1. OG</t>
  </si>
  <si>
    <t>Treppenhaus 1 ins 2. OG</t>
  </si>
  <si>
    <t>1. OG</t>
  </si>
  <si>
    <t>Holz</t>
  </si>
  <si>
    <t>Treppenhaus 2 ins 2. OG</t>
  </si>
  <si>
    <t>letzter Freitag im August</t>
  </si>
  <si>
    <t>2 x im Jahr (letzter Freitag im Juni/Dezember</t>
  </si>
  <si>
    <t>3 x im Jahr (letzter Freitag im April/August/Dezember)</t>
  </si>
  <si>
    <t>4 x im Jahr (letzter Freitag im März/Juni/September/Dezember)</t>
  </si>
  <si>
    <t>6 x im Jahr (letzter Freitag im Februar/April/Juni/August/Oktober/
Dezember)</t>
  </si>
  <si>
    <t>J6</t>
  </si>
  <si>
    <t>2 x monatlich (1. und 3. Freitag im Monat)</t>
  </si>
  <si>
    <t>letzter Freitag im Monat</t>
  </si>
  <si>
    <t>2 x wöchentlich (Di, Do)</t>
  </si>
  <si>
    <t>3 x wöchentlich (Mo,Mi,Fr)</t>
  </si>
  <si>
    <t>4 x wöchentlich (Mo,Di,Do,Fr)</t>
  </si>
  <si>
    <t>5 x wöchentlich (Mo-Fr)</t>
  </si>
  <si>
    <t>6 x wöchentlich (Mo-Sa)</t>
  </si>
  <si>
    <t>7 x wöchentlich (Mo-So)</t>
  </si>
  <si>
    <t xml:space="preserve"> </t>
  </si>
  <si>
    <t>Feuchtwischen (Industrieparkett)
analog Nasswischen/Trockenreinigung</t>
  </si>
  <si>
    <t>Garderobe</t>
  </si>
  <si>
    <t>Lager</t>
  </si>
  <si>
    <t>Schmutzfangende Einrichtungen absaugen, 
im Winter mit Nasssauger</t>
  </si>
  <si>
    <t>Nasswischen (2-stufig)/
Trockenreinigung
bei 2 w: Sommer: 1 x nass/1 x trocken
Winter: 2 x nass
bei 3w: Sommer: 1 x nass/2  x trocken
Winter: 2 x nass/1 x trocken
bei 4w: Sommer: 1 x nass/3 x trocken
Winter: 2 x nass/2 x trocken
bei 5w: Sommer: 2 x nass/3 x trocken
Winter: 3 x nass/2 x trocken</t>
  </si>
  <si>
    <t>Spülbecken, Ablage, Armaturen, Herde, Kühlschränke (außen) haftenden und nichthaftenden Schmutz entfernen</t>
  </si>
  <si>
    <t>Tische  (wenn freigeräumt)
Schülertische feucht reinigen, (Schüler stuhlen auf!)</t>
  </si>
  <si>
    <t>Mensa-Küche,  Speiseräume</t>
  </si>
  <si>
    <t>Personalküche, Schul-, Lehrküche,Teeküche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</si>
</sst>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€]#,##0.00;[Red]\-[$€]#,##0.00"/>
    <numFmt numFmtId="166" formatCode="#,##0.00\ [$€-1]"/>
    <numFmt numFmtId="167" formatCode="&quot;+&quot;\ 0.00%\ &quot;MwSt.&quot;"/>
    <numFmt numFmtId="168" formatCode="#,##0.00\ &quot;€&quot;"/>
    <numFmt numFmtId="169" formatCode="_-* #,##0\ _€_-;\-* #,##0\ _€_-;_-* &quot;-&quot;??\ _€_-;_-@_-"/>
  </numFmts>
  <fonts count="40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8"/>
      <name val="Tahoma"/>
      <family val="2"/>
    </font>
    <font>
      <b/>
      <sz val="10"/>
      <name val="Tahoma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1"/>
      <name val="Tahoma"/>
      <family val="2"/>
    </font>
    <font>
      <b/>
      <u/>
      <sz val="16"/>
      <name val="Tahoma"/>
      <family val="2"/>
    </font>
    <font>
      <u/>
      <sz val="14"/>
      <name val="Tahoma"/>
      <family val="2"/>
    </font>
    <font>
      <b/>
      <sz val="10"/>
      <color indexed="18"/>
      <name val="Tahoma"/>
      <family val="2"/>
    </font>
    <font>
      <b/>
      <sz val="10"/>
      <color indexed="10"/>
      <name val="Tahoma"/>
      <family val="2"/>
    </font>
    <font>
      <sz val="10"/>
      <color indexed="10"/>
      <name val="Tahoma"/>
      <family val="2"/>
    </font>
    <font>
      <b/>
      <u/>
      <sz val="10"/>
      <color indexed="10"/>
      <name val="Tahoma"/>
      <family val="2"/>
    </font>
    <font>
      <b/>
      <sz val="10"/>
      <color rgb="FFFF0000"/>
      <name val="Tahoma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4"/>
      <name val="Tahoma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i/>
      <sz val="11"/>
      <color rgb="FF000000"/>
      <name val="Arial"/>
      <family val="2"/>
    </font>
    <font>
      <sz val="11"/>
      <color rgb="FF00000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4"/>
      <color rgb="FF000000"/>
      <name val="Arial"/>
      <family val="2"/>
    </font>
    <font>
      <b/>
      <sz val="14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3" tint="0.3999755851924192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8DB4E2"/>
        <bgColor rgb="FF000000"/>
      </patternFill>
    </fill>
    <fill>
      <patternFill patternType="solid">
        <fgColor indexed="9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60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0" borderId="0"/>
    <xf numFmtId="0" fontId="28" fillId="0" borderId="0"/>
    <xf numFmtId="0" fontId="16" fillId="0" borderId="0" applyNumberFormat="0" applyFill="0" applyBorder="0" applyAlignment="0" applyProtection="0"/>
  </cellStyleXfs>
  <cellXfs count="318">
    <xf numFmtId="0" fontId="0" fillId="0" borderId="0" xfId="0"/>
    <xf numFmtId="10" fontId="6" fillId="0" borderId="2" xfId="3" applyNumberFormat="1" applyFont="1" applyFill="1" applyBorder="1" applyAlignment="1" applyProtection="1">
      <alignment horizontal="center" vertical="center"/>
      <protection hidden="1"/>
    </xf>
    <xf numFmtId="10" fontId="6" fillId="0" borderId="20" xfId="3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right" vertical="center"/>
    </xf>
    <xf numFmtId="0" fontId="4" fillId="0" borderId="38" xfId="0" applyFont="1" applyBorder="1" applyAlignment="1" applyProtection="1">
      <alignment horizontal="left"/>
    </xf>
    <xf numFmtId="0" fontId="4" fillId="0" borderId="39" xfId="0" applyFont="1" applyBorder="1" applyProtection="1"/>
    <xf numFmtId="0" fontId="6" fillId="0" borderId="39" xfId="0" applyFont="1" applyBorder="1" applyProtection="1"/>
    <xf numFmtId="0" fontId="6" fillId="0" borderId="40" xfId="0" applyFont="1" applyBorder="1" applyProtection="1"/>
    <xf numFmtId="0" fontId="6" fillId="0" borderId="0" xfId="0" applyFont="1" applyProtection="1"/>
    <xf numFmtId="0" fontId="4" fillId="0" borderId="41" xfId="0" applyFont="1" applyBorder="1" applyAlignment="1" applyProtection="1">
      <alignment horizontal="left"/>
    </xf>
    <xf numFmtId="0" fontId="4" fillId="0" borderId="0" xfId="0" applyFont="1" applyBorder="1" applyProtection="1"/>
    <xf numFmtId="0" fontId="6" fillId="0" borderId="0" xfId="0" applyFont="1" applyBorder="1" applyProtection="1"/>
    <xf numFmtId="0" fontId="6" fillId="0" borderId="42" xfId="0" applyFont="1" applyBorder="1" applyProtection="1"/>
    <xf numFmtId="0" fontId="6" fillId="0" borderId="41" xfId="0" applyFont="1" applyBorder="1" applyAlignment="1" applyProtection="1">
      <alignment vertical="center"/>
    </xf>
    <xf numFmtId="0" fontId="6" fillId="0" borderId="41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right"/>
    </xf>
    <xf numFmtId="0" fontId="6" fillId="0" borderId="43" xfId="0" applyFont="1" applyBorder="1" applyAlignment="1" applyProtection="1">
      <alignment horizontal="center"/>
    </xf>
    <xf numFmtId="0" fontId="6" fillId="0" borderId="44" xfId="0" applyFont="1" applyBorder="1" applyProtection="1"/>
    <xf numFmtId="49" fontId="6" fillId="0" borderId="44" xfId="0" applyNumberFormat="1" applyFont="1" applyFill="1" applyBorder="1" applyProtection="1"/>
    <xf numFmtId="49" fontId="6" fillId="0" borderId="45" xfId="0" applyNumberFormat="1" applyFont="1" applyFill="1" applyBorder="1" applyProtection="1"/>
    <xf numFmtId="0" fontId="6" fillId="0" borderId="0" xfId="0" applyFont="1" applyAlignment="1" applyProtection="1">
      <alignment horizontal="center"/>
    </xf>
    <xf numFmtId="0" fontId="6" fillId="0" borderId="38" xfId="0" applyFont="1" applyBorder="1" applyAlignment="1" applyProtection="1">
      <alignment horizontal="center"/>
    </xf>
    <xf numFmtId="0" fontId="11" fillId="2" borderId="46" xfId="0" applyFont="1" applyFill="1" applyBorder="1" applyAlignment="1" applyProtection="1">
      <alignment horizontal="center"/>
    </xf>
    <xf numFmtId="0" fontId="11" fillId="2" borderId="4" xfId="0" applyFont="1" applyFill="1" applyBorder="1" applyProtection="1"/>
    <xf numFmtId="0" fontId="6" fillId="0" borderId="41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6" fillId="0" borderId="42" xfId="0" applyFont="1" applyFill="1" applyBorder="1" applyProtection="1"/>
    <xf numFmtId="0" fontId="6" fillId="0" borderId="0" xfId="0" applyFont="1" applyFill="1" applyProtection="1"/>
    <xf numFmtId="0" fontId="12" fillId="0" borderId="41" xfId="0" applyFont="1" applyBorder="1" applyAlignment="1" applyProtection="1">
      <alignment horizontal="center"/>
    </xf>
    <xf numFmtId="0" fontId="14" fillId="0" borderId="0" xfId="0" applyFont="1" applyBorder="1" applyProtection="1"/>
    <xf numFmtId="0" fontId="12" fillId="0" borderId="0" xfId="0" applyFont="1" applyBorder="1" applyProtection="1"/>
    <xf numFmtId="0" fontId="13" fillId="0" borderId="0" xfId="0" applyFont="1" applyBorder="1" applyProtection="1"/>
    <xf numFmtId="0" fontId="13" fillId="0" borderId="41" xfId="0" applyFont="1" applyBorder="1" applyAlignment="1" applyProtection="1">
      <alignment horizontal="center"/>
    </xf>
    <xf numFmtId="0" fontId="6" fillId="0" borderId="45" xfId="0" applyFont="1" applyBorder="1" applyProtection="1"/>
    <xf numFmtId="0" fontId="4" fillId="0" borderId="0" xfId="4" applyFont="1" applyBorder="1" applyAlignment="1" applyProtection="1">
      <alignment horizontal="left" vertical="center"/>
      <protection hidden="1"/>
    </xf>
    <xf numFmtId="0" fontId="6" fillId="0" borderId="0" xfId="4" applyFont="1" applyBorder="1" applyAlignment="1" applyProtection="1">
      <alignment vertical="center"/>
      <protection hidden="1"/>
    </xf>
    <xf numFmtId="0" fontId="6" fillId="0" borderId="0" xfId="4" applyNumberFormat="1" applyFont="1" applyBorder="1" applyAlignment="1" applyProtection="1">
      <alignment vertical="center"/>
      <protection hidden="1"/>
    </xf>
    <xf numFmtId="10" fontId="6" fillId="0" borderId="0" xfId="4" applyNumberFormat="1" applyFont="1" applyBorder="1" applyAlignment="1" applyProtection="1">
      <alignment vertical="center"/>
      <protection hidden="1"/>
    </xf>
    <xf numFmtId="166" fontId="6" fillId="0" borderId="0" xfId="4" applyNumberFormat="1" applyFont="1" applyBorder="1" applyAlignment="1" applyProtection="1">
      <alignment vertical="center"/>
      <protection hidden="1"/>
    </xf>
    <xf numFmtId="1" fontId="6" fillId="0" borderId="15" xfId="4" applyNumberFormat="1" applyFont="1" applyBorder="1" applyAlignment="1" applyProtection="1">
      <alignment horizontal="center" vertical="center" wrapText="1"/>
      <protection hidden="1"/>
    </xf>
    <xf numFmtId="10" fontId="6" fillId="0" borderId="17" xfId="4" applyNumberFormat="1" applyFont="1" applyBorder="1" applyAlignment="1" applyProtection="1">
      <alignment horizontal="centerContinuous" vertical="center"/>
      <protection hidden="1"/>
    </xf>
    <xf numFmtId="166" fontId="6" fillId="0" borderId="18" xfId="4" applyNumberFormat="1" applyFont="1" applyBorder="1" applyAlignment="1" applyProtection="1">
      <alignment horizontal="centerContinuous" vertical="center"/>
      <protection hidden="1"/>
    </xf>
    <xf numFmtId="1" fontId="6" fillId="0" borderId="19" xfId="4" applyNumberFormat="1" applyFont="1" applyBorder="1" applyAlignment="1" applyProtection="1">
      <alignment horizontal="center" vertical="center" wrapText="1"/>
      <protection hidden="1"/>
    </xf>
    <xf numFmtId="10" fontId="6" fillId="0" borderId="4" xfId="4" applyNumberFormat="1" applyFont="1" applyBorder="1" applyAlignment="1" applyProtection="1">
      <alignment horizontal="center" vertical="center"/>
      <protection hidden="1"/>
    </xf>
    <xf numFmtId="166" fontId="6" fillId="0" borderId="10" xfId="4" applyNumberFormat="1" applyFont="1" applyBorder="1" applyAlignment="1" applyProtection="1">
      <alignment horizontal="center" vertical="center"/>
      <protection hidden="1"/>
    </xf>
    <xf numFmtId="0" fontId="6" fillId="0" borderId="0" xfId="4" applyNumberFormat="1" applyFont="1" applyBorder="1" applyAlignment="1" applyProtection="1">
      <alignment horizontal="left" vertical="center"/>
      <protection hidden="1"/>
    </xf>
    <xf numFmtId="10" fontId="6" fillId="0" borderId="1" xfId="3" applyNumberFormat="1" applyFont="1" applyFill="1" applyBorder="1" applyAlignment="1" applyProtection="1">
      <alignment horizontal="center" vertical="center"/>
      <protection hidden="1"/>
    </xf>
    <xf numFmtId="1" fontId="6" fillId="0" borderId="0" xfId="4" applyNumberFormat="1" applyFont="1" applyBorder="1" applyAlignment="1" applyProtection="1">
      <alignment horizontal="center" vertical="center"/>
      <protection hidden="1"/>
    </xf>
    <xf numFmtId="1" fontId="4" fillId="0" borderId="4" xfId="4" applyNumberFormat="1" applyFont="1" applyBorder="1" applyAlignment="1" applyProtection="1">
      <alignment horizontal="center" vertical="center"/>
      <protection hidden="1"/>
    </xf>
    <xf numFmtId="0" fontId="15" fillId="0" borderId="0" xfId="4" applyFont="1" applyBorder="1" applyAlignment="1" applyProtection="1">
      <alignment vertical="center"/>
      <protection hidden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4" fillId="4" borderId="4" xfId="0" applyNumberFormat="1" applyFont="1" applyFill="1" applyBorder="1" applyAlignment="1" applyProtection="1">
      <alignment horizontal="center" vertical="center"/>
      <protection hidden="1"/>
    </xf>
    <xf numFmtId="0" fontId="4" fillId="4" borderId="4" xfId="0" applyNumberFormat="1" applyFont="1" applyFill="1" applyBorder="1" applyAlignment="1" applyProtection="1">
      <alignment horizontal="center" vertical="center" wrapText="1"/>
      <protection hidden="1"/>
    </xf>
    <xf numFmtId="0" fontId="4" fillId="4" borderId="4" xfId="0" applyFont="1" applyFill="1" applyBorder="1" applyAlignment="1" applyProtection="1">
      <alignment vertical="center" wrapText="1"/>
      <protection hidden="1"/>
    </xf>
    <xf numFmtId="49" fontId="6" fillId="3" borderId="1" xfId="0" applyNumberFormat="1" applyFont="1" applyFill="1" applyBorder="1" applyAlignment="1" applyProtection="1">
      <alignment vertical="center"/>
      <protection locked="0"/>
    </xf>
    <xf numFmtId="49" fontId="6" fillId="3" borderId="2" xfId="0" applyNumberFormat="1" applyFont="1" applyFill="1" applyBorder="1" applyAlignment="1" applyProtection="1">
      <alignment vertical="center"/>
      <protection locked="0"/>
    </xf>
    <xf numFmtId="49" fontId="6" fillId="3" borderId="33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4" fillId="4" borderId="4" xfId="0" applyFont="1" applyFill="1" applyBorder="1" applyAlignment="1" applyProtection="1">
      <alignment vertical="center"/>
      <protection hidden="1"/>
    </xf>
    <xf numFmtId="0" fontId="4" fillId="4" borderId="35" xfId="0" applyFont="1" applyFill="1" applyBorder="1" applyAlignment="1" applyProtection="1">
      <alignment vertical="center"/>
      <protection hidden="1"/>
    </xf>
    <xf numFmtId="0" fontId="6" fillId="0" borderId="36" xfId="0" applyFont="1" applyBorder="1" applyAlignment="1" applyProtection="1">
      <alignment vertical="center"/>
      <protection hidden="1"/>
    </xf>
    <xf numFmtId="0" fontId="4" fillId="0" borderId="37" xfId="0" applyFont="1" applyBorder="1" applyAlignment="1" applyProtection="1">
      <alignment vertical="center"/>
      <protection hidden="1"/>
    </xf>
    <xf numFmtId="0" fontId="4" fillId="4" borderId="1" xfId="0" applyFont="1" applyFill="1" applyBorder="1" applyAlignment="1" applyProtection="1">
      <alignment vertical="center"/>
      <protection hidden="1"/>
    </xf>
    <xf numFmtId="0" fontId="4" fillId="4" borderId="3" xfId="0" applyFont="1" applyFill="1" applyBorder="1" applyAlignment="1" applyProtection="1">
      <alignment vertical="center"/>
      <protection hidden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right" vertical="center"/>
    </xf>
    <xf numFmtId="2" fontId="6" fillId="0" borderId="0" xfId="0" applyNumberFormat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6" fontId="4" fillId="6" borderId="10" xfId="4" applyNumberFormat="1" applyFont="1" applyFill="1" applyBorder="1" applyAlignment="1" applyProtection="1">
      <alignment horizontal="right" vertical="center"/>
      <protection locked="0" hidden="1"/>
    </xf>
    <xf numFmtId="10" fontId="6" fillId="6" borderId="4" xfId="4" applyNumberFormat="1" applyFont="1" applyFill="1" applyBorder="1" applyAlignment="1" applyProtection="1">
      <alignment horizontal="right" vertical="center"/>
      <protection locked="0" hidden="1"/>
    </xf>
    <xf numFmtId="10" fontId="6" fillId="6" borderId="23" xfId="4" applyNumberFormat="1" applyFont="1" applyFill="1" applyBorder="1" applyAlignment="1" applyProtection="1">
      <alignment horizontal="right" vertical="center"/>
      <protection locked="0" hidden="1"/>
    </xf>
    <xf numFmtId="10" fontId="4" fillId="6" borderId="4" xfId="4" applyNumberFormat="1" applyFont="1" applyFill="1" applyBorder="1" applyAlignment="1" applyProtection="1">
      <alignment horizontal="right" vertical="center"/>
      <protection locked="0" hidden="1"/>
    </xf>
    <xf numFmtId="0" fontId="4" fillId="5" borderId="47" xfId="0" applyFont="1" applyFill="1" applyBorder="1" applyAlignment="1" applyProtection="1">
      <alignment vertical="center"/>
      <protection hidden="1"/>
    </xf>
    <xf numFmtId="4" fontId="6" fillId="3" borderId="4" xfId="0" applyNumberFormat="1" applyFont="1" applyFill="1" applyBorder="1" applyAlignment="1" applyProtection="1">
      <alignment horizontal="right" vertical="center"/>
      <protection hidden="1"/>
    </xf>
    <xf numFmtId="168" fontId="6" fillId="3" borderId="4" xfId="0" applyNumberFormat="1" applyFont="1" applyFill="1" applyBorder="1" applyAlignment="1" applyProtection="1">
      <alignment horizontal="right" vertical="center"/>
      <protection hidden="1"/>
    </xf>
    <xf numFmtId="0" fontId="21" fillId="0" borderId="0" xfId="0" applyNumberFormat="1" applyFont="1" applyFill="1" applyBorder="1" applyAlignment="1" applyProtection="1">
      <alignment horizontal="right" vertical="center"/>
      <protection hidden="1"/>
    </xf>
    <xf numFmtId="0" fontId="20" fillId="3" borderId="3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horizontal="left" vertical="center"/>
      <protection hidden="1"/>
    </xf>
    <xf numFmtId="0" fontId="18" fillId="0" borderId="0" xfId="0" applyNumberFormat="1" applyFont="1" applyFill="1" applyBorder="1" applyAlignment="1" applyProtection="1">
      <alignment horizontal="right" vertical="center"/>
      <protection hidden="1"/>
    </xf>
    <xf numFmtId="0" fontId="20" fillId="3" borderId="26" xfId="0" applyNumberFormat="1" applyFont="1" applyFill="1" applyBorder="1" applyAlignment="1" applyProtection="1">
      <alignment horizontal="center" vertical="center"/>
    </xf>
    <xf numFmtId="4" fontId="20" fillId="0" borderId="0" xfId="0" applyNumberFormat="1" applyFont="1" applyFill="1" applyBorder="1" applyAlignment="1" applyProtection="1">
      <alignment vertical="center"/>
      <protection hidden="1"/>
    </xf>
    <xf numFmtId="0" fontId="18" fillId="0" borderId="23" xfId="0" applyNumberFormat="1" applyFont="1" applyFill="1" applyBorder="1" applyAlignment="1" applyProtection="1">
      <alignment horizontal="center" vertical="center" wrapText="1"/>
      <protection hidden="1"/>
    </xf>
    <xf numFmtId="0" fontId="18" fillId="0" borderId="23" xfId="0" applyNumberFormat="1" applyFont="1" applyFill="1" applyBorder="1" applyAlignment="1" applyProtection="1">
      <alignment horizontal="center" vertical="center"/>
      <protection hidden="1"/>
    </xf>
    <xf numFmtId="4" fontId="20" fillId="7" borderId="4" xfId="0" applyNumberFormat="1" applyFont="1" applyFill="1" applyBorder="1" applyAlignment="1" applyProtection="1">
      <alignment vertical="center"/>
      <protection hidden="1"/>
    </xf>
    <xf numFmtId="4" fontId="20" fillId="6" borderId="4" xfId="0" applyNumberFormat="1" applyFont="1" applyFill="1" applyBorder="1" applyAlignment="1" applyProtection="1">
      <alignment vertical="center"/>
      <protection locked="0" hidden="1"/>
    </xf>
    <xf numFmtId="168" fontId="20" fillId="7" borderId="4" xfId="0" applyNumberFormat="1" applyFont="1" applyFill="1" applyBorder="1" applyAlignment="1" applyProtection="1">
      <alignment vertical="center"/>
      <protection hidden="1"/>
    </xf>
    <xf numFmtId="169" fontId="20" fillId="0" borderId="0" xfId="25" applyNumberFormat="1" applyFont="1" applyFill="1" applyBorder="1" applyAlignment="1" applyProtection="1">
      <alignment vertical="center"/>
      <protection hidden="1"/>
    </xf>
    <xf numFmtId="169" fontId="18" fillId="0" borderId="23" xfId="25" applyNumberFormat="1" applyFont="1" applyFill="1" applyBorder="1" applyAlignment="1" applyProtection="1">
      <alignment horizontal="center" vertical="center" wrapText="1"/>
      <protection hidden="1"/>
    </xf>
    <xf numFmtId="0" fontId="18" fillId="4" borderId="23" xfId="0" applyNumberFormat="1" applyFont="1" applyFill="1" applyBorder="1" applyAlignment="1" applyProtection="1">
      <alignment horizontal="center" vertical="center" wrapText="1"/>
      <protection hidden="1"/>
    </xf>
    <xf numFmtId="0" fontId="18" fillId="5" borderId="23" xfId="0" applyNumberFormat="1" applyFont="1" applyFill="1" applyBorder="1" applyAlignment="1" applyProtection="1">
      <alignment horizontal="center" vertical="center" wrapText="1"/>
      <protection hidden="1"/>
    </xf>
    <xf numFmtId="10" fontId="6" fillId="0" borderId="2" xfId="3" applyNumberFormat="1" applyFont="1" applyFill="1" applyBorder="1" applyAlignment="1" applyProtection="1">
      <alignment horizontal="center" vertical="center"/>
      <protection locked="0" hidden="1"/>
    </xf>
    <xf numFmtId="10" fontId="6" fillId="0" borderId="20" xfId="3" applyNumberFormat="1" applyFont="1" applyFill="1" applyBorder="1" applyAlignment="1" applyProtection="1">
      <alignment horizontal="center" vertical="center"/>
      <protection locked="0" hidden="1"/>
    </xf>
    <xf numFmtId="10" fontId="6" fillId="0" borderId="1" xfId="3" applyNumberFormat="1" applyFont="1" applyFill="1" applyBorder="1" applyAlignment="1" applyProtection="1">
      <alignment horizontal="center" vertical="center"/>
      <protection locked="0" hidden="1"/>
    </xf>
    <xf numFmtId="10" fontId="4" fillId="6" borderId="12" xfId="4" applyNumberFormat="1" applyFont="1" applyFill="1" applyBorder="1" applyAlignment="1" applyProtection="1">
      <alignment horizontal="right" vertical="center"/>
      <protection locked="0" hidden="1"/>
    </xf>
    <xf numFmtId="166" fontId="4" fillId="6" borderId="13" xfId="4" applyNumberFormat="1" applyFont="1" applyFill="1" applyBorder="1" applyAlignment="1" applyProtection="1">
      <alignment horizontal="right" vertical="center"/>
      <protection locked="0" hidden="1"/>
    </xf>
    <xf numFmtId="166" fontId="4" fillId="6" borderId="4" xfId="4" applyNumberFormat="1" applyFont="1" applyFill="1" applyBorder="1" applyAlignment="1" applyProtection="1">
      <alignment horizontal="right" vertical="center"/>
      <protection locked="0" hidden="1"/>
    </xf>
    <xf numFmtId="0" fontId="20" fillId="8" borderId="2" xfId="0" applyNumberFormat="1" applyFont="1" applyFill="1" applyBorder="1" applyAlignment="1" applyProtection="1">
      <alignment vertical="center"/>
      <protection hidden="1"/>
    </xf>
    <xf numFmtId="4" fontId="20" fillId="8" borderId="2" xfId="0" applyNumberFormat="1" applyFont="1" applyFill="1" applyBorder="1" applyAlignment="1" applyProtection="1">
      <alignment vertical="center"/>
      <protection hidden="1"/>
    </xf>
    <xf numFmtId="4" fontId="20" fillId="8" borderId="3" xfId="0" applyNumberFormat="1" applyFont="1" applyFill="1" applyBorder="1" applyAlignment="1" applyProtection="1">
      <alignment vertical="center"/>
      <protection hidden="1"/>
    </xf>
    <xf numFmtId="44" fontId="20" fillId="8" borderId="2" xfId="146" applyFont="1" applyFill="1" applyBorder="1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164" fontId="20" fillId="8" borderId="2" xfId="25" applyFont="1" applyFill="1" applyBorder="1" applyAlignment="1" applyProtection="1">
      <alignment vertical="center"/>
      <protection hidden="1"/>
    </xf>
    <xf numFmtId="44" fontId="20" fillId="7" borderId="4" xfId="146" applyFont="1" applyFill="1" applyBorder="1" applyAlignment="1" applyProtection="1">
      <alignment vertical="center"/>
      <protection hidden="1"/>
    </xf>
    <xf numFmtId="164" fontId="20" fillId="7" borderId="4" xfId="25" applyFont="1" applyFill="1" applyBorder="1" applyAlignment="1" applyProtection="1">
      <alignment vertical="center"/>
      <protection hidden="1"/>
    </xf>
    <xf numFmtId="4" fontId="6" fillId="0" borderId="48" xfId="0" applyNumberFormat="1" applyFont="1" applyBorder="1" applyAlignment="1">
      <alignment horizontal="right" vertical="center"/>
    </xf>
    <xf numFmtId="4" fontId="6" fillId="0" borderId="49" xfId="0" applyNumberFormat="1" applyFont="1" applyBorder="1" applyAlignment="1">
      <alignment horizontal="right" vertical="center"/>
    </xf>
    <xf numFmtId="169" fontId="20" fillId="8" borderId="25" xfId="25" applyNumberFormat="1" applyFont="1" applyFill="1" applyBorder="1" applyAlignment="1" applyProtection="1">
      <alignment vertical="center"/>
      <protection hidden="1"/>
    </xf>
    <xf numFmtId="0" fontId="20" fillId="8" borderId="14" xfId="0" applyNumberFormat="1" applyFont="1" applyFill="1" applyBorder="1" applyAlignment="1" applyProtection="1">
      <alignment vertical="center"/>
      <protection hidden="1"/>
    </xf>
    <xf numFmtId="0" fontId="20" fillId="8" borderId="14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>
      <alignment horizontal="center" vertical="center"/>
    </xf>
    <xf numFmtId="0" fontId="20" fillId="3" borderId="3" xfId="0" applyNumberFormat="1" applyFont="1" applyFill="1" applyBorder="1" applyAlignment="1" applyProtection="1">
      <alignment horizontal="center" vertical="center"/>
      <protection hidden="1"/>
    </xf>
    <xf numFmtId="0" fontId="18" fillId="0" borderId="0" xfId="0" applyNumberFormat="1" applyFont="1" applyFill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4" fillId="5" borderId="47" xfId="0" applyFont="1" applyFill="1" applyBorder="1" applyAlignment="1" applyProtection="1">
      <alignment vertical="center"/>
      <protection hidden="1"/>
    </xf>
    <xf numFmtId="168" fontId="4" fillId="5" borderId="47" xfId="0" applyNumberFormat="1" applyFont="1" applyFill="1" applyBorder="1" applyAlignment="1" applyProtection="1">
      <alignment vertical="center"/>
      <protection hidden="1"/>
    </xf>
    <xf numFmtId="167" fontId="4" fillId="5" borderId="4" xfId="0" applyNumberFormat="1" applyFont="1" applyFill="1" applyBorder="1" applyAlignment="1" applyProtection="1">
      <alignment vertical="center"/>
      <protection hidden="1"/>
    </xf>
    <xf numFmtId="168" fontId="4" fillId="5" borderId="4" xfId="0" applyNumberFormat="1" applyFont="1" applyFill="1" applyBorder="1" applyAlignment="1" applyProtection="1">
      <alignment vertical="center"/>
      <protection hidden="1"/>
    </xf>
    <xf numFmtId="0" fontId="4" fillId="5" borderId="4" xfId="0" applyFont="1" applyFill="1" applyBorder="1" applyAlignment="1" applyProtection="1">
      <alignment vertical="center"/>
      <protection hidden="1"/>
    </xf>
    <xf numFmtId="168" fontId="8" fillId="5" borderId="4" xfId="0" applyNumberFormat="1" applyFont="1" applyFill="1" applyBorder="1" applyAlignment="1" applyProtection="1">
      <alignment vertical="center"/>
      <protection hidden="1"/>
    </xf>
    <xf numFmtId="0" fontId="26" fillId="3" borderId="1" xfId="0" applyNumberFormat="1" applyFont="1" applyFill="1" applyBorder="1" applyAlignment="1">
      <alignment horizontal="left" vertical="center"/>
    </xf>
    <xf numFmtId="0" fontId="23" fillId="9" borderId="4" xfId="0" applyNumberFormat="1" applyFont="1" applyFill="1" applyBorder="1" applyAlignment="1" applyProtection="1">
      <alignment vertical="center"/>
      <protection hidden="1"/>
    </xf>
    <xf numFmtId="0" fontId="23" fillId="9" borderId="4" xfId="0" applyFont="1" applyFill="1" applyBorder="1" applyAlignment="1">
      <alignment horizontal="center" vertical="center"/>
    </xf>
    <xf numFmtId="0" fontId="27" fillId="0" borderId="0" xfId="157" applyFont="1" applyAlignment="1">
      <alignment vertical="center"/>
    </xf>
    <xf numFmtId="0" fontId="24" fillId="0" borderId="0" xfId="158" applyFont="1" applyAlignment="1">
      <alignment vertical="center"/>
    </xf>
    <xf numFmtId="0" fontId="29" fillId="0" borderId="0" xfId="157" applyFont="1" applyAlignment="1">
      <alignment vertical="center"/>
    </xf>
    <xf numFmtId="0" fontId="27" fillId="0" borderId="0" xfId="157" applyFont="1" applyAlignment="1">
      <alignment horizontal="center" vertical="center"/>
    </xf>
    <xf numFmtId="0" fontId="27" fillId="0" borderId="50" xfId="157" applyFont="1" applyBorder="1" applyAlignment="1">
      <alignment vertical="center"/>
    </xf>
    <xf numFmtId="0" fontId="27" fillId="0" borderId="51" xfId="157" applyFont="1" applyBorder="1" applyAlignment="1">
      <alignment horizontal="center" vertical="center"/>
    </xf>
    <xf numFmtId="0" fontId="24" fillId="0" borderId="52" xfId="158" applyFont="1" applyBorder="1" applyAlignment="1">
      <alignment horizontal="center" vertical="center"/>
    </xf>
    <xf numFmtId="0" fontId="27" fillId="0" borderId="51" xfId="157" applyFont="1" applyBorder="1" applyAlignment="1">
      <alignment horizontal="center" vertical="center" textRotation="90" wrapText="1"/>
    </xf>
    <xf numFmtId="0" fontId="27" fillId="0" borderId="52" xfId="157" applyFont="1" applyBorder="1" applyAlignment="1">
      <alignment horizontal="center" vertical="center" textRotation="90" wrapText="1"/>
    </xf>
    <xf numFmtId="0" fontId="29" fillId="8" borderId="50" xfId="157" applyFont="1" applyFill="1" applyBorder="1" applyAlignment="1">
      <alignment vertical="center"/>
    </xf>
    <xf numFmtId="0" fontId="27" fillId="0" borderId="53" xfId="157" applyFont="1" applyBorder="1" applyAlignment="1">
      <alignment horizontal="center" vertical="center"/>
    </xf>
    <xf numFmtId="0" fontId="27" fillId="0" borderId="54" xfId="157" applyFont="1" applyBorder="1" applyAlignment="1">
      <alignment horizontal="center" vertical="center"/>
    </xf>
    <xf numFmtId="0" fontId="27" fillId="0" borderId="46" xfId="157" applyFont="1" applyBorder="1" applyAlignment="1">
      <alignment horizontal="center" vertical="center"/>
    </xf>
    <xf numFmtId="0" fontId="27" fillId="0" borderId="4" xfId="157" applyFont="1" applyBorder="1" applyAlignment="1">
      <alignment horizontal="center" vertical="center"/>
    </xf>
    <xf numFmtId="0" fontId="27" fillId="0" borderId="55" xfId="157" applyFont="1" applyBorder="1" applyAlignment="1">
      <alignment vertical="center" wrapText="1"/>
    </xf>
    <xf numFmtId="0" fontId="30" fillId="8" borderId="50" xfId="158" applyFont="1" applyFill="1" applyBorder="1" applyAlignment="1">
      <alignment vertical="center" wrapText="1"/>
    </xf>
    <xf numFmtId="0" fontId="27" fillId="0" borderId="56" xfId="157" applyFont="1" applyBorder="1" applyAlignment="1">
      <alignment horizontal="center" vertical="center"/>
    </xf>
    <xf numFmtId="0" fontId="27" fillId="0" borderId="57" xfId="157" applyFont="1" applyBorder="1" applyAlignment="1">
      <alignment horizontal="center" vertical="center"/>
    </xf>
    <xf numFmtId="0" fontId="27" fillId="0" borderId="0" xfId="157" applyFont="1" applyAlignment="1">
      <alignment vertical="center" wrapText="1"/>
    </xf>
    <xf numFmtId="0" fontId="32" fillId="0" borderId="0" xfId="157" applyFont="1" applyAlignment="1">
      <alignment vertical="center"/>
    </xf>
    <xf numFmtId="0" fontId="1" fillId="0" borderId="0" xfId="157" applyAlignment="1">
      <alignment vertical="center"/>
    </xf>
    <xf numFmtId="0" fontId="32" fillId="11" borderId="1" xfId="157" applyFont="1" applyFill="1" applyBorder="1" applyAlignment="1">
      <alignment vertical="center"/>
    </xf>
    <xf numFmtId="0" fontId="33" fillId="3" borderId="4" xfId="157" applyFont="1" applyFill="1" applyBorder="1" applyAlignment="1">
      <alignment vertical="center"/>
    </xf>
    <xf numFmtId="0" fontId="1" fillId="0" borderId="0" xfId="157" applyAlignment="1">
      <alignment vertical="center" wrapText="1"/>
    </xf>
    <xf numFmtId="0" fontId="19" fillId="0" borderId="0" xfId="157" applyFont="1" applyAlignment="1">
      <alignment vertical="center"/>
    </xf>
    <xf numFmtId="0" fontId="35" fillId="10" borderId="4" xfId="157" applyFont="1" applyFill="1" applyBorder="1" applyAlignment="1">
      <alignment vertical="center" wrapText="1"/>
    </xf>
    <xf numFmtId="0" fontId="25" fillId="10" borderId="4" xfId="157" applyFont="1" applyFill="1" applyBorder="1" applyAlignment="1">
      <alignment vertical="center" wrapText="1"/>
    </xf>
    <xf numFmtId="0" fontId="35" fillId="10" borderId="60" xfId="157" applyFont="1" applyFill="1" applyBorder="1" applyAlignment="1">
      <alignment vertical="center" wrapText="1"/>
    </xf>
    <xf numFmtId="0" fontId="25" fillId="0" borderId="4" xfId="157" applyFont="1" applyBorder="1" applyAlignment="1">
      <alignment vertical="center" wrapText="1"/>
    </xf>
    <xf numFmtId="0" fontId="20" fillId="0" borderId="0" xfId="0" applyNumberFormat="1" applyFont="1" applyFill="1" applyBorder="1" applyAlignment="1" applyProtection="1">
      <alignment vertical="center"/>
      <protection hidden="1"/>
    </xf>
    <xf numFmtId="0" fontId="23" fillId="3" borderId="1" xfId="0" applyNumberFormat="1" applyFont="1" applyFill="1" applyBorder="1" applyAlignment="1">
      <alignment horizontal="left" vertical="center"/>
    </xf>
    <xf numFmtId="0" fontId="23" fillId="0" borderId="0" xfId="0" applyNumberFormat="1" applyFont="1" applyFill="1" applyBorder="1" applyAlignment="1">
      <alignment horizontal="left" vertical="center"/>
    </xf>
    <xf numFmtId="0" fontId="23" fillId="0" borderId="0" xfId="0" applyNumberFormat="1" applyFont="1" applyFill="1" applyBorder="1" applyAlignment="1">
      <alignment horizontal="center" vertical="center"/>
    </xf>
    <xf numFmtId="0" fontId="23" fillId="3" borderId="1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0" fontId="37" fillId="0" borderId="4" xfId="0" applyFont="1" applyBorder="1" applyAlignment="1">
      <alignment vertical="center"/>
    </xf>
    <xf numFmtId="49" fontId="16" fillId="3" borderId="1" xfId="159" applyNumberFormat="1" applyFill="1" applyBorder="1" applyAlignment="1" applyProtection="1">
      <alignment vertical="center"/>
      <protection locked="0"/>
    </xf>
    <xf numFmtId="0" fontId="6" fillId="0" borderId="0" xfId="4" applyFont="1" applyProtection="1">
      <protection hidden="1"/>
    </xf>
    <xf numFmtId="0" fontId="7" fillId="0" borderId="0" xfId="4" applyFont="1" applyAlignment="1" applyProtection="1">
      <alignment horizontal="left" vertical="center"/>
      <protection hidden="1"/>
    </xf>
    <xf numFmtId="10" fontId="4" fillId="0" borderId="0" xfId="4" applyNumberFormat="1" applyFont="1" applyAlignment="1" applyProtection="1">
      <alignment horizontal="left" vertical="center"/>
      <protection hidden="1"/>
    </xf>
    <xf numFmtId="0" fontId="4" fillId="0" borderId="0" xfId="4" applyFont="1" applyAlignment="1" applyProtection="1">
      <alignment horizontal="left" vertical="center"/>
      <protection hidden="1"/>
    </xf>
    <xf numFmtId="0" fontId="6" fillId="0" borderId="0" xfId="4" applyFont="1" applyAlignment="1" applyProtection="1">
      <alignment vertical="center"/>
      <protection hidden="1"/>
    </xf>
    <xf numFmtId="1" fontId="7" fillId="0" borderId="0" xfId="4" applyNumberFormat="1" applyFont="1" applyAlignment="1" applyProtection="1">
      <alignment horizontal="center" vertical="center"/>
      <protection hidden="1"/>
    </xf>
    <xf numFmtId="10" fontId="6" fillId="0" borderId="0" xfId="4" applyNumberFormat="1" applyFont="1" applyAlignment="1" applyProtection="1">
      <alignment vertical="center"/>
      <protection hidden="1"/>
    </xf>
    <xf numFmtId="166" fontId="6" fillId="0" borderId="0" xfId="4" applyNumberFormat="1" applyFont="1" applyAlignment="1" applyProtection="1">
      <alignment vertical="center"/>
      <protection hidden="1"/>
    </xf>
    <xf numFmtId="0" fontId="4" fillId="0" borderId="4" xfId="4" applyFont="1" applyBorder="1" applyAlignment="1" applyProtection="1">
      <alignment vertical="center"/>
      <protection hidden="1"/>
    </xf>
    <xf numFmtId="0" fontId="4" fillId="0" borderId="0" xfId="4" applyFont="1" applyAlignment="1" applyProtection="1">
      <alignment vertical="center"/>
      <protection hidden="1"/>
    </xf>
    <xf numFmtId="10" fontId="6" fillId="0" borderId="0" xfId="4" applyNumberFormat="1" applyFont="1" applyAlignment="1" applyProtection="1">
      <alignment horizontal="center" vertical="center"/>
      <protection hidden="1"/>
    </xf>
    <xf numFmtId="0" fontId="6" fillId="0" borderId="16" xfId="4" applyFont="1" applyBorder="1" applyAlignment="1" applyProtection="1">
      <alignment horizontal="left" vertical="center"/>
      <protection hidden="1"/>
    </xf>
    <xf numFmtId="0" fontId="6" fillId="6" borderId="7" xfId="4" applyFont="1" applyFill="1" applyBorder="1" applyAlignment="1" applyProtection="1">
      <alignment horizontal="left" vertical="center"/>
      <protection locked="0" hidden="1"/>
    </xf>
    <xf numFmtId="0" fontId="6" fillId="0" borderId="3" xfId="4" applyFont="1" applyBorder="1" applyAlignment="1" applyProtection="1">
      <alignment horizontal="left" vertical="center"/>
      <protection hidden="1"/>
    </xf>
    <xf numFmtId="0" fontId="6" fillId="6" borderId="4" xfId="4" applyFont="1" applyFill="1" applyBorder="1" applyAlignment="1" applyProtection="1">
      <alignment horizontal="left" vertical="center"/>
      <protection locked="0" hidden="1"/>
    </xf>
    <xf numFmtId="0" fontId="6" fillId="0" borderId="19" xfId="4" applyFont="1" applyBorder="1" applyAlignment="1" applyProtection="1">
      <alignment horizontal="left" vertical="center"/>
      <protection hidden="1"/>
    </xf>
    <xf numFmtId="0" fontId="4" fillId="0" borderId="2" xfId="4" applyFont="1" applyBorder="1" applyAlignment="1" applyProtection="1">
      <alignment horizontal="left" vertical="center"/>
      <protection hidden="1"/>
    </xf>
    <xf numFmtId="10" fontId="4" fillId="0" borderId="4" xfId="4" applyNumberFormat="1" applyFont="1" applyBorder="1" applyAlignment="1" applyProtection="1">
      <alignment horizontal="right" vertical="center" shrinkToFit="1"/>
      <protection hidden="1"/>
    </xf>
    <xf numFmtId="0" fontId="6" fillId="0" borderId="0" xfId="4" applyFont="1" applyAlignment="1" applyProtection="1">
      <alignment horizontal="left" vertical="center"/>
      <protection hidden="1"/>
    </xf>
    <xf numFmtId="0" fontId="4" fillId="0" borderId="9" xfId="4" applyFont="1" applyBorder="1" applyAlignment="1" applyProtection="1">
      <alignment horizontal="left" vertical="center"/>
      <protection hidden="1"/>
    </xf>
    <xf numFmtId="0" fontId="4" fillId="0" borderId="1" xfId="4" applyFont="1" applyBorder="1" applyAlignment="1" applyProtection="1">
      <alignment horizontal="left" vertical="center"/>
      <protection hidden="1"/>
    </xf>
    <xf numFmtId="10" fontId="4" fillId="0" borderId="2" xfId="4" applyNumberFormat="1" applyFont="1" applyBorder="1" applyAlignment="1" applyProtection="1">
      <alignment horizontal="right" vertical="center"/>
      <protection hidden="1"/>
    </xf>
    <xf numFmtId="166" fontId="4" fillId="0" borderId="20" xfId="4" applyNumberFormat="1" applyFont="1" applyBorder="1" applyAlignment="1" applyProtection="1">
      <alignment horizontal="right" vertical="center"/>
      <protection hidden="1"/>
    </xf>
    <xf numFmtId="10" fontId="4" fillId="0" borderId="1" xfId="4" applyNumberFormat="1" applyFont="1" applyBorder="1" applyAlignment="1" applyProtection="1">
      <alignment horizontal="right" vertical="center"/>
      <protection hidden="1"/>
    </xf>
    <xf numFmtId="0" fontId="6" fillId="0" borderId="9" xfId="4" applyFont="1" applyBorder="1" applyAlignment="1" applyProtection="1">
      <alignment horizontal="left" vertical="center"/>
      <protection hidden="1"/>
    </xf>
    <xf numFmtId="0" fontId="6" fillId="0" borderId="1" xfId="4" applyFont="1" applyBorder="1" applyAlignment="1" applyProtection="1">
      <alignment horizontal="left" vertical="center"/>
      <protection hidden="1"/>
    </xf>
    <xf numFmtId="166" fontId="6" fillId="0" borderId="10" xfId="4" applyNumberFormat="1" applyFont="1" applyBorder="1" applyAlignment="1" applyProtection="1">
      <alignment horizontal="right" vertical="center"/>
      <protection hidden="1"/>
    </xf>
    <xf numFmtId="10" fontId="6" fillId="0" borderId="4" xfId="4" applyNumberFormat="1" applyFont="1" applyBorder="1" applyAlignment="1" applyProtection="1">
      <alignment horizontal="right" vertical="center"/>
      <protection hidden="1"/>
    </xf>
    <xf numFmtId="0" fontId="6" fillId="0" borderId="21" xfId="4" applyFont="1" applyBorder="1" applyAlignment="1" applyProtection="1">
      <alignment horizontal="left" vertical="center"/>
      <protection hidden="1"/>
    </xf>
    <xf numFmtId="0" fontId="6" fillId="0" borderId="22" xfId="4" applyFont="1" applyBorder="1" applyAlignment="1" applyProtection="1">
      <alignment horizontal="left" vertical="center"/>
      <protection hidden="1"/>
    </xf>
    <xf numFmtId="0" fontId="4" fillId="0" borderId="21" xfId="4" applyFont="1" applyBorder="1" applyAlignment="1" applyProtection="1">
      <alignment horizontal="left" vertical="center"/>
      <protection hidden="1"/>
    </xf>
    <xf numFmtId="10" fontId="4" fillId="0" borderId="23" xfId="4" applyNumberFormat="1" applyFont="1" applyBorder="1" applyAlignment="1" applyProtection="1">
      <alignment horizontal="right" vertical="center"/>
      <protection hidden="1"/>
    </xf>
    <xf numFmtId="166" fontId="4" fillId="0" borderId="24" xfId="4" applyNumberFormat="1" applyFont="1" applyBorder="1" applyAlignment="1" applyProtection="1">
      <alignment horizontal="right" vertical="center"/>
      <protection hidden="1"/>
    </xf>
    <xf numFmtId="0" fontId="4" fillId="0" borderId="19" xfId="4" applyFont="1" applyBorder="1" applyAlignment="1" applyProtection="1">
      <alignment horizontal="left" vertical="center"/>
      <protection hidden="1"/>
    </xf>
    <xf numFmtId="0" fontId="6" fillId="0" borderId="25" xfId="4" applyFont="1" applyBorder="1" applyAlignment="1" applyProtection="1">
      <alignment horizontal="left" vertical="center"/>
      <protection hidden="1"/>
    </xf>
    <xf numFmtId="0" fontId="6" fillId="0" borderId="26" xfId="4" applyFont="1" applyBorder="1" applyAlignment="1" applyProtection="1">
      <alignment horizontal="left" vertical="center"/>
      <protection hidden="1"/>
    </xf>
    <xf numFmtId="0" fontId="6" fillId="0" borderId="2" xfId="4" applyFont="1" applyBorder="1" applyAlignment="1" applyProtection="1">
      <alignment horizontal="left" vertical="center"/>
      <protection hidden="1"/>
    </xf>
    <xf numFmtId="166" fontId="6" fillId="0" borderId="20" xfId="4" applyNumberFormat="1" applyFont="1" applyBorder="1" applyAlignment="1" applyProtection="1">
      <alignment horizontal="right" vertical="center"/>
      <protection hidden="1"/>
    </xf>
    <xf numFmtId="10" fontId="6" fillId="0" borderId="4" xfId="4" applyNumberFormat="1" applyFont="1" applyBorder="1" applyAlignment="1" applyProtection="1">
      <alignment horizontal="right" vertical="center"/>
      <protection locked="0" hidden="1"/>
    </xf>
    <xf numFmtId="10" fontId="4" fillId="0" borderId="4" xfId="4" applyNumberFormat="1" applyFont="1" applyBorder="1" applyAlignment="1" applyProtection="1">
      <alignment horizontal="right" vertical="center"/>
      <protection hidden="1"/>
    </xf>
    <xf numFmtId="166" fontId="4" fillId="0" borderId="10" xfId="4" applyNumberFormat="1" applyFont="1" applyBorder="1" applyAlignment="1" applyProtection="1">
      <alignment horizontal="right" vertical="center"/>
      <protection hidden="1"/>
    </xf>
    <xf numFmtId="0" fontId="4" fillId="0" borderId="3" xfId="4" applyFont="1" applyBorder="1" applyAlignment="1" applyProtection="1">
      <alignment horizontal="left" vertical="center"/>
      <protection hidden="1"/>
    </xf>
    <xf numFmtId="0" fontId="4" fillId="0" borderId="27" xfId="4" applyFont="1" applyBorder="1" applyAlignment="1" applyProtection="1">
      <alignment horizontal="left" vertical="center"/>
      <protection hidden="1"/>
    </xf>
    <xf numFmtId="0" fontId="4" fillId="0" borderId="22" xfId="4" applyFont="1" applyBorder="1" applyAlignment="1" applyProtection="1">
      <alignment horizontal="left" vertical="center"/>
      <protection hidden="1"/>
    </xf>
    <xf numFmtId="10" fontId="6" fillId="0" borderId="2" xfId="4" applyNumberFormat="1" applyFont="1" applyBorder="1" applyAlignment="1" applyProtection="1">
      <alignment horizontal="right" vertical="center"/>
      <protection hidden="1"/>
    </xf>
    <xf numFmtId="10" fontId="6" fillId="0" borderId="1" xfId="4" applyNumberFormat="1" applyFont="1" applyBorder="1" applyAlignment="1" applyProtection="1">
      <alignment horizontal="right" vertical="center"/>
      <protection hidden="1"/>
    </xf>
    <xf numFmtId="0" fontId="6" fillId="0" borderId="0" xfId="4" applyFont="1" applyAlignment="1" applyProtection="1">
      <alignment vertical="center"/>
      <protection locked="0" hidden="1"/>
    </xf>
    <xf numFmtId="0" fontId="4" fillId="0" borderId="28" xfId="4" applyFont="1" applyBorder="1" applyAlignment="1" applyProtection="1">
      <alignment horizontal="left" vertical="center"/>
      <protection hidden="1"/>
    </xf>
    <xf numFmtId="0" fontId="4" fillId="0" borderId="29" xfId="4" applyFont="1" applyBorder="1" applyAlignment="1" applyProtection="1">
      <alignment horizontal="left" vertical="center"/>
      <protection hidden="1"/>
    </xf>
    <xf numFmtId="0" fontId="4" fillId="0" borderId="30" xfId="4" applyFont="1" applyBorder="1" applyAlignment="1" applyProtection="1">
      <alignment horizontal="left" vertical="center"/>
      <protection hidden="1"/>
    </xf>
    <xf numFmtId="1" fontId="6" fillId="0" borderId="0" xfId="4" applyNumberFormat="1" applyFont="1" applyAlignment="1" applyProtection="1">
      <alignment horizontal="left"/>
      <protection hidden="1"/>
    </xf>
    <xf numFmtId="0" fontId="15" fillId="0" borderId="0" xfId="4" applyFont="1" applyAlignment="1" applyProtection="1">
      <alignment vertical="center"/>
      <protection hidden="1"/>
    </xf>
    <xf numFmtId="1" fontId="6" fillId="0" borderId="0" xfId="4" applyNumberFormat="1" applyFont="1" applyAlignment="1" applyProtection="1">
      <alignment horizontal="center" vertical="center"/>
      <protection hidden="1"/>
    </xf>
    <xf numFmtId="166" fontId="4" fillId="0" borderId="4" xfId="4" applyNumberFormat="1" applyFont="1" applyBorder="1" applyAlignment="1" applyProtection="1">
      <alignment horizontal="right" vertical="center"/>
      <protection hidden="1"/>
    </xf>
    <xf numFmtId="0" fontId="20" fillId="0" borderId="0" xfId="0" applyNumberFormat="1" applyFont="1" applyFill="1" applyBorder="1" applyAlignment="1" applyProtection="1">
      <alignment vertical="center"/>
      <protection hidden="1"/>
    </xf>
    <xf numFmtId="0" fontId="38" fillId="0" borderId="4" xfId="0" applyFont="1" applyBorder="1" applyAlignment="1">
      <alignment horizontal="center" vertical="center"/>
    </xf>
    <xf numFmtId="0" fontId="23" fillId="0" borderId="4" xfId="0" applyFont="1" applyBorder="1" applyAlignment="1">
      <alignment vertical="center"/>
    </xf>
    <xf numFmtId="0" fontId="23" fillId="0" borderId="4" xfId="0" applyFont="1" applyBorder="1" applyAlignment="1">
      <alignment horizontal="center" vertical="center"/>
    </xf>
    <xf numFmtId="0" fontId="38" fillId="0" borderId="4" xfId="0" applyFont="1" applyBorder="1" applyAlignment="1">
      <alignment vertical="center"/>
    </xf>
    <xf numFmtId="0" fontId="1" fillId="0" borderId="56" xfId="157" applyBorder="1" applyAlignment="1">
      <alignment horizontal="center" vertical="center"/>
    </xf>
    <xf numFmtId="0" fontId="1" fillId="0" borderId="46" xfId="157" applyBorder="1" applyAlignment="1">
      <alignment horizontal="center" vertical="center"/>
    </xf>
    <xf numFmtId="0" fontId="27" fillId="0" borderId="0" xfId="157" applyFont="1" applyAlignment="1">
      <alignment horizontal="center" vertical="center" wrapText="1"/>
    </xf>
    <xf numFmtId="0" fontId="27" fillId="9" borderId="0" xfId="157" applyFont="1" applyFill="1" applyAlignment="1">
      <alignment horizontal="center" vertical="center"/>
    </xf>
    <xf numFmtId="0" fontId="29" fillId="8" borderId="53" xfId="157" applyFont="1" applyFill="1" applyBorder="1" applyAlignment="1">
      <alignment horizontal="center" vertical="center" wrapText="1"/>
    </xf>
    <xf numFmtId="0" fontId="29" fillId="9" borderId="0" xfId="157" applyFont="1" applyFill="1" applyAlignment="1">
      <alignment horizontal="center" vertical="center" wrapText="1"/>
    </xf>
    <xf numFmtId="0" fontId="27" fillId="0" borderId="61" xfId="157" applyFont="1" applyBorder="1" applyAlignment="1">
      <alignment horizontal="center" vertical="center"/>
    </xf>
    <xf numFmtId="0" fontId="27" fillId="0" borderId="64" xfId="157" applyFont="1" applyBorder="1" applyAlignment="1">
      <alignment vertical="center" wrapText="1"/>
    </xf>
    <xf numFmtId="0" fontId="27" fillId="0" borderId="62" xfId="157" applyFont="1" applyBorder="1" applyAlignment="1">
      <alignment horizontal="center" vertical="center"/>
    </xf>
    <xf numFmtId="0" fontId="24" fillId="0" borderId="55" xfId="158" applyFont="1" applyBorder="1" applyAlignment="1">
      <alignment vertical="center" wrapText="1"/>
    </xf>
    <xf numFmtId="0" fontId="31" fillId="0" borderId="55" xfId="158" applyFont="1" applyBorder="1" applyAlignment="1">
      <alignment vertical="center" wrapText="1"/>
    </xf>
    <xf numFmtId="0" fontId="27" fillId="0" borderId="63" xfId="157" applyFont="1" applyBorder="1" applyAlignment="1">
      <alignment horizontal="center" vertical="center"/>
    </xf>
    <xf numFmtId="0" fontId="31" fillId="0" borderId="65" xfId="158" applyFont="1" applyBorder="1" applyAlignment="1">
      <alignment vertical="center" wrapText="1"/>
    </xf>
    <xf numFmtId="0" fontId="27" fillId="8" borderId="0" xfId="157" applyFont="1" applyFill="1" applyAlignment="1">
      <alignment horizontal="center" vertical="center"/>
    </xf>
    <xf numFmtId="0" fontId="27" fillId="0" borderId="66" xfId="157" applyFont="1" applyBorder="1" applyAlignment="1">
      <alignment vertical="center" wrapText="1"/>
    </xf>
    <xf numFmtId="0" fontId="27" fillId="0" borderId="67" xfId="157" applyFont="1" applyBorder="1" applyAlignment="1">
      <alignment vertical="center" wrapText="1"/>
    </xf>
    <xf numFmtId="0" fontId="27" fillId="8" borderId="39" xfId="157" applyFont="1" applyFill="1" applyBorder="1" applyAlignment="1">
      <alignment vertical="center"/>
    </xf>
    <xf numFmtId="0" fontId="39" fillId="0" borderId="0" xfId="0" applyNumberFormat="1" applyFont="1" applyFill="1" applyBorder="1" applyAlignment="1" applyProtection="1">
      <alignment vertical="center"/>
      <protection hidden="1"/>
    </xf>
    <xf numFmtId="0" fontId="20" fillId="10" borderId="68" xfId="0" applyFont="1" applyFill="1" applyBorder="1" applyAlignment="1">
      <alignment horizontal="center" vertical="center"/>
    </xf>
    <xf numFmtId="4" fontId="20" fillId="7" borderId="68" xfId="0" applyNumberFormat="1" applyFont="1" applyFill="1" applyBorder="1" applyAlignment="1" applyProtection="1">
      <alignment horizontal="center" vertical="center"/>
      <protection hidden="1"/>
    </xf>
    <xf numFmtId="4" fontId="20" fillId="6" borderId="68" xfId="0" applyNumberFormat="1" applyFont="1" applyFill="1" applyBorder="1" applyAlignment="1" applyProtection="1">
      <alignment horizontal="center" vertical="center"/>
      <protection locked="0" hidden="1"/>
    </xf>
    <xf numFmtId="4" fontId="23" fillId="7" borderId="4" xfId="0" applyNumberFormat="1" applyFont="1" applyFill="1" applyBorder="1" applyAlignment="1" applyProtection="1">
      <alignment vertical="center"/>
      <protection hidden="1"/>
    </xf>
    <xf numFmtId="4" fontId="23" fillId="6" borderId="4" xfId="0" applyNumberFormat="1" applyFont="1" applyFill="1" applyBorder="1" applyAlignment="1" applyProtection="1">
      <alignment vertical="center"/>
      <protection locked="0" hidden="1"/>
    </xf>
    <xf numFmtId="164" fontId="23" fillId="7" borderId="4" xfId="25" applyFont="1" applyFill="1" applyBorder="1" applyAlignment="1" applyProtection="1">
      <alignment vertical="center"/>
      <protection hidden="1"/>
    </xf>
    <xf numFmtId="44" fontId="23" fillId="7" borderId="4" xfId="146" applyFont="1" applyFill="1" applyBorder="1" applyAlignment="1" applyProtection="1">
      <alignment vertical="center"/>
      <protection hidden="1"/>
    </xf>
    <xf numFmtId="168" fontId="23" fillId="7" borderId="4" xfId="0" applyNumberFormat="1" applyFont="1" applyFill="1" applyBorder="1" applyAlignment="1" applyProtection="1">
      <alignment vertical="center"/>
      <protection hidden="1"/>
    </xf>
    <xf numFmtId="0" fontId="23" fillId="0" borderId="0" xfId="0" applyNumberFormat="1" applyFont="1" applyFill="1" applyBorder="1" applyAlignment="1" applyProtection="1">
      <alignment vertical="center"/>
      <protection hidden="1"/>
    </xf>
    <xf numFmtId="164" fontId="20" fillId="0" borderId="0" xfId="25" applyNumberFormat="1" applyFont="1" applyFill="1" applyBorder="1" applyAlignment="1" applyProtection="1">
      <alignment vertical="center"/>
    </xf>
    <xf numFmtId="164" fontId="20" fillId="0" borderId="0" xfId="25" applyNumberFormat="1" applyFont="1" applyFill="1" applyBorder="1" applyAlignment="1" applyProtection="1">
      <alignment vertical="center"/>
      <protection hidden="1"/>
    </xf>
    <xf numFmtId="164" fontId="20" fillId="0" borderId="0" xfId="25" applyNumberFormat="1" applyFont="1" applyFill="1" applyBorder="1" applyAlignment="1" applyProtection="1">
      <alignment horizontal="center" vertical="center"/>
      <protection hidden="1"/>
    </xf>
    <xf numFmtId="164" fontId="18" fillId="0" borderId="23" xfId="25" applyNumberFormat="1" applyFont="1" applyFill="1" applyBorder="1" applyAlignment="1" applyProtection="1">
      <alignment horizontal="center" vertical="center"/>
      <protection hidden="1"/>
    </xf>
    <xf numFmtId="164" fontId="38" fillId="0" borderId="4" xfId="0" applyNumberFormat="1" applyFont="1" applyBorder="1" applyAlignment="1">
      <alignment horizontal="center" vertical="center"/>
    </xf>
    <xf numFmtId="164" fontId="37" fillId="0" borderId="4" xfId="0" applyNumberFormat="1" applyFont="1" applyBorder="1" applyAlignment="1">
      <alignment horizontal="center" vertical="center"/>
    </xf>
    <xf numFmtId="164" fontId="20" fillId="8" borderId="14" xfId="25" applyNumberFormat="1" applyFont="1" applyFill="1" applyBorder="1" applyAlignment="1" applyProtection="1">
      <alignment horizontal="center" vertical="center"/>
      <protection hidden="1"/>
    </xf>
    <xf numFmtId="0" fontId="11" fillId="2" borderId="1" xfId="0" applyFont="1" applyFill="1" applyBorder="1" applyAlignment="1" applyProtection="1">
      <alignment horizontal="center"/>
    </xf>
    <xf numFmtId="0" fontId="11" fillId="2" borderId="2" xfId="0" applyFont="1" applyFill="1" applyBorder="1" applyAlignment="1" applyProtection="1">
      <alignment horizontal="center"/>
    </xf>
    <xf numFmtId="0" fontId="11" fillId="2" borderId="3" xfId="0" applyFont="1" applyFill="1" applyBorder="1" applyAlignment="1" applyProtection="1">
      <alignment horizontal="center"/>
    </xf>
    <xf numFmtId="0" fontId="27" fillId="0" borderId="38" xfId="157" applyFont="1" applyBorder="1" applyAlignment="1">
      <alignment horizontal="center" vertical="center"/>
    </xf>
    <xf numFmtId="0" fontId="27" fillId="0" borderId="39" xfId="157" applyFont="1" applyBorder="1" applyAlignment="1">
      <alignment horizontal="center" vertical="center"/>
    </xf>
    <xf numFmtId="0" fontId="27" fillId="0" borderId="40" xfId="157" applyFont="1" applyBorder="1" applyAlignment="1">
      <alignment horizontal="center" vertical="center"/>
    </xf>
    <xf numFmtId="0" fontId="29" fillId="8" borderId="38" xfId="157" applyFont="1" applyFill="1" applyBorder="1" applyAlignment="1">
      <alignment horizontal="left" vertical="center" wrapText="1"/>
    </xf>
    <xf numFmtId="0" fontId="29" fillId="8" borderId="39" xfId="157" applyFont="1" applyFill="1" applyBorder="1" applyAlignment="1">
      <alignment horizontal="left" vertical="center" wrapText="1"/>
    </xf>
    <xf numFmtId="0" fontId="29" fillId="8" borderId="40" xfId="157" applyFont="1" applyFill="1" applyBorder="1" applyAlignment="1">
      <alignment horizontal="left" vertical="center" wrapText="1"/>
    </xf>
    <xf numFmtId="0" fontId="29" fillId="8" borderId="54" xfId="157" applyFont="1" applyFill="1" applyBorder="1" applyAlignment="1">
      <alignment horizontal="center" vertical="center"/>
    </xf>
    <xf numFmtId="0" fontId="29" fillId="8" borderId="63" xfId="157" applyFont="1" applyFill="1" applyBorder="1" applyAlignment="1">
      <alignment horizontal="center" vertical="center"/>
    </xf>
    <xf numFmtId="0" fontId="1" fillId="0" borderId="4" xfId="157" applyBorder="1" applyAlignment="1">
      <alignment vertical="center"/>
    </xf>
    <xf numFmtId="0" fontId="1" fillId="0" borderId="62" xfId="157" applyBorder="1" applyAlignment="1">
      <alignment vertical="center"/>
    </xf>
    <xf numFmtId="0" fontId="1" fillId="0" borderId="1" xfId="157" applyBorder="1" applyAlignment="1">
      <alignment vertical="center"/>
    </xf>
    <xf numFmtId="0" fontId="1" fillId="0" borderId="2" xfId="157" applyBorder="1" applyAlignment="1">
      <alignment vertical="center"/>
    </xf>
    <xf numFmtId="0" fontId="1" fillId="0" borderId="33" xfId="157" applyBorder="1" applyAlignment="1">
      <alignment vertical="center"/>
    </xf>
    <xf numFmtId="0" fontId="1" fillId="0" borderId="57" xfId="157" applyBorder="1" applyAlignment="1">
      <alignment vertical="center" wrapText="1"/>
    </xf>
    <xf numFmtId="0" fontId="1" fillId="0" borderId="61" xfId="157" applyBorder="1" applyAlignment="1">
      <alignment vertical="center" wrapText="1"/>
    </xf>
    <xf numFmtId="0" fontId="1" fillId="0" borderId="4" xfId="157" applyBorder="1" applyAlignment="1">
      <alignment vertical="center" wrapText="1"/>
    </xf>
    <xf numFmtId="0" fontId="1" fillId="0" borderId="62" xfId="157" applyBorder="1" applyAlignment="1">
      <alignment vertical="center" wrapText="1"/>
    </xf>
    <xf numFmtId="0" fontId="35" fillId="3" borderId="1" xfId="157" applyFont="1" applyFill="1" applyBorder="1" applyAlignment="1">
      <alignment horizontal="center" vertical="center" wrapText="1"/>
    </xf>
    <xf numFmtId="0" fontId="35" fillId="3" borderId="3" xfId="157" applyFont="1" applyFill="1" applyBorder="1" applyAlignment="1">
      <alignment horizontal="center" vertical="center" wrapText="1"/>
    </xf>
    <xf numFmtId="0" fontId="25" fillId="3" borderId="1" xfId="157" applyFont="1" applyFill="1" applyBorder="1" applyAlignment="1">
      <alignment horizontal="center" vertical="center" wrapText="1"/>
    </xf>
    <xf numFmtId="0" fontId="34" fillId="12" borderId="58" xfId="157" applyFont="1" applyFill="1" applyBorder="1" applyAlignment="1">
      <alignment vertical="center" wrapText="1"/>
    </xf>
    <xf numFmtId="0" fontId="34" fillId="12" borderId="59" xfId="157" applyFont="1" applyFill="1" applyBorder="1" applyAlignment="1">
      <alignment vertical="center" wrapText="1"/>
    </xf>
    <xf numFmtId="0" fontId="34" fillId="0" borderId="58" xfId="157" applyFont="1" applyBorder="1" applyAlignment="1">
      <alignment horizontal="center" vertical="center" wrapText="1"/>
    </xf>
    <xf numFmtId="0" fontId="34" fillId="0" borderId="59" xfId="157" applyFont="1" applyBorder="1" applyAlignment="1">
      <alignment horizontal="center" vertical="center" wrapText="1"/>
    </xf>
    <xf numFmtId="0" fontId="35" fillId="3" borderId="35" xfId="157" applyFont="1" applyFill="1" applyBorder="1" applyAlignment="1">
      <alignment horizontal="center" vertical="center" wrapText="1"/>
    </xf>
    <xf numFmtId="0" fontId="35" fillId="10" borderId="1" xfId="157" applyFont="1" applyFill="1" applyBorder="1" applyAlignment="1">
      <alignment horizontal="center" vertical="center" wrapText="1"/>
    </xf>
    <xf numFmtId="0" fontId="35" fillId="10" borderId="3" xfId="157" applyFont="1" applyFill="1" applyBorder="1" applyAlignment="1">
      <alignment horizontal="center" vertical="center" wrapText="1"/>
    </xf>
    <xf numFmtId="10" fontId="6" fillId="6" borderId="1" xfId="4" applyNumberFormat="1" applyFont="1" applyFill="1" applyBorder="1" applyAlignment="1" applyProtection="1">
      <alignment horizontal="center" vertical="center"/>
      <protection locked="0" hidden="1"/>
    </xf>
    <xf numFmtId="10" fontId="6" fillId="6" borderId="3" xfId="4" applyNumberFormat="1" applyFont="1" applyFill="1" applyBorder="1" applyAlignment="1" applyProtection="1">
      <alignment horizontal="center" vertical="center"/>
      <protection locked="0" hidden="1"/>
    </xf>
    <xf numFmtId="10" fontId="4" fillId="0" borderId="1" xfId="4" applyNumberFormat="1" applyFont="1" applyBorder="1" applyAlignment="1" applyProtection="1">
      <alignment horizontal="center" vertical="center"/>
      <protection hidden="1"/>
    </xf>
    <xf numFmtId="10" fontId="4" fillId="0" borderId="20" xfId="4" applyNumberFormat="1" applyFont="1" applyBorder="1" applyAlignment="1" applyProtection="1">
      <alignment horizontal="center" vertical="center"/>
      <protection hidden="1"/>
    </xf>
    <xf numFmtId="0" fontId="15" fillId="0" borderId="0" xfId="4" applyFont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vertical="center"/>
      <protection hidden="1"/>
    </xf>
    <xf numFmtId="0" fontId="20" fillId="0" borderId="1" xfId="0" applyNumberFormat="1" applyFont="1" applyFill="1" applyBorder="1" applyAlignment="1" applyProtection="1">
      <alignment horizontal="center" vertical="center"/>
      <protection hidden="1"/>
    </xf>
    <xf numFmtId="0" fontId="20" fillId="0" borderId="2" xfId="0" applyNumberFormat="1" applyFont="1" applyFill="1" applyBorder="1" applyAlignment="1" applyProtection="1">
      <alignment horizontal="center" vertical="center"/>
      <protection hidden="1"/>
    </xf>
    <xf numFmtId="0" fontId="20" fillId="0" borderId="3" xfId="0" applyNumberFormat="1" applyFont="1" applyFill="1" applyBorder="1" applyAlignment="1" applyProtection="1">
      <alignment horizontal="center" vertical="center"/>
      <protection hidden="1"/>
    </xf>
    <xf numFmtId="168" fontId="4" fillId="6" borderId="1" xfId="0" applyNumberFormat="1" applyFont="1" applyFill="1" applyBorder="1" applyAlignment="1" applyProtection="1">
      <alignment horizontal="center" vertical="center"/>
      <protection locked="0" hidden="1"/>
    </xf>
    <xf numFmtId="168" fontId="4" fillId="6" borderId="3" xfId="0" applyNumberFormat="1" applyFont="1" applyFill="1" applyBorder="1" applyAlignment="1" applyProtection="1">
      <alignment horizontal="center" vertical="center"/>
      <protection locked="0" hidden="1"/>
    </xf>
  </cellXfs>
  <cellStyles count="160"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Besuchter Hyperlink" xfId="14" builtinId="9" hidden="1"/>
    <cellStyle name="Besuchter Hyperlink" xfId="16" builtinId="9" hidden="1"/>
    <cellStyle name="Besuchter Hyperlink" xfId="18" builtinId="9" hidden="1"/>
    <cellStyle name="Besuchter Hyperlink" xfId="20" builtinId="9" hidden="1"/>
    <cellStyle name="Besuchter Hyperlink" xfId="22" builtinId="9" hidden="1"/>
    <cellStyle name="Besuchter Hyperlink" xfId="24" builtinId="9" hidden="1"/>
    <cellStyle name="Besuchter Hyperlink" xfId="27" builtinId="9" hidden="1"/>
    <cellStyle name="Besuchter Hyperlink" xfId="29" builtinId="9" hidden="1"/>
    <cellStyle name="Besuchter Hyperlink" xfId="31" builtinId="9" hidden="1"/>
    <cellStyle name="Besuchter Hyperlink" xfId="33" builtinId="9" hidden="1"/>
    <cellStyle name="Besuchter Hyperlink" xfId="35" builtinId="9" hidden="1"/>
    <cellStyle name="Besuchter Hyperlink" xfId="37" builtinId="9" hidden="1"/>
    <cellStyle name="Besuchter Hyperlink" xfId="39" builtinId="9" hidden="1"/>
    <cellStyle name="Besuchter Hyperlink" xfId="41" builtinId="9" hidden="1"/>
    <cellStyle name="Besuchter Hyperlink" xfId="43" builtinId="9" hidden="1"/>
    <cellStyle name="Besuchter Hyperlink" xfId="45" builtinId="9" hidden="1"/>
    <cellStyle name="Besuchter Hyperlink" xfId="47" builtinId="9" hidden="1"/>
    <cellStyle name="Besuchter Hyperlink" xfId="49" builtinId="9" hidden="1"/>
    <cellStyle name="Besuchter Hyperlink" xfId="51" builtinId="9" hidden="1"/>
    <cellStyle name="Besuchter Hyperlink" xfId="53" builtinId="9" hidden="1"/>
    <cellStyle name="Besuchter Hyperlink" xfId="55" builtinId="9" hidden="1"/>
    <cellStyle name="Besuchter Hyperlink" xfId="57" builtinId="9" hidden="1"/>
    <cellStyle name="Besuchter Hyperlink" xfId="59" builtinId="9" hidden="1"/>
    <cellStyle name="Besuchter Hyperlink" xfId="61" builtinId="9" hidden="1"/>
    <cellStyle name="Besuchter Hyperlink" xfId="63" builtinId="9" hidden="1"/>
    <cellStyle name="Besuchter Hyperlink" xfId="65" builtinId="9" hidden="1"/>
    <cellStyle name="Besuchter Hyperlink" xfId="67" builtinId="9" hidden="1"/>
    <cellStyle name="Besuchter Hyperlink" xfId="69" builtinId="9" hidden="1"/>
    <cellStyle name="Besuchter Hyperlink" xfId="71" builtinId="9" hidden="1"/>
    <cellStyle name="Besuchter Hyperlink" xfId="73" builtinId="9" hidden="1"/>
    <cellStyle name="Besuchter Hyperlink" xfId="75" builtinId="9" hidden="1"/>
    <cellStyle name="Besuchter Hyperlink" xfId="77" builtinId="9" hidden="1"/>
    <cellStyle name="Besuchter Hyperlink" xfId="79" builtinId="9" hidden="1"/>
    <cellStyle name="Besuchter Hyperlink" xfId="81" builtinId="9" hidden="1"/>
    <cellStyle name="Besuchter Hyperlink" xfId="83" builtinId="9" hidden="1"/>
    <cellStyle name="Besuchter Hyperlink" xfId="85" builtinId="9" hidden="1"/>
    <cellStyle name="Besuchter Hyperlink" xfId="87" builtinId="9" hidden="1"/>
    <cellStyle name="Besuchter Hyperlink" xfId="89" builtinId="9" hidden="1"/>
    <cellStyle name="Besuchter Hyperlink" xfId="91" builtinId="9" hidden="1"/>
    <cellStyle name="Besuchter Hyperlink" xfId="93" builtinId="9" hidden="1"/>
    <cellStyle name="Besuchter Hyperlink" xfId="95" builtinId="9" hidden="1"/>
    <cellStyle name="Besuchter Hyperlink" xfId="97" builtinId="9" hidden="1"/>
    <cellStyle name="Besuchter Hyperlink" xfId="99" builtinId="9" hidden="1"/>
    <cellStyle name="Besuchter Hyperlink" xfId="101" builtinId="9" hidden="1"/>
    <cellStyle name="Besuchter Hyperlink" xfId="103" builtinId="9" hidden="1"/>
    <cellStyle name="Besuchter Hyperlink" xfId="105" builtinId="9" hidden="1"/>
    <cellStyle name="Besuchter Hyperlink" xfId="107" builtinId="9" hidden="1"/>
    <cellStyle name="Besuchter Hyperlink" xfId="109" builtinId="9" hidden="1"/>
    <cellStyle name="Besuchter Hyperlink" xfId="111" builtinId="9" hidden="1"/>
    <cellStyle name="Besuchter Hyperlink" xfId="113" builtinId="9" hidden="1"/>
    <cellStyle name="Besuchter Hyperlink" xfId="115" builtinId="9" hidden="1"/>
    <cellStyle name="Besuchter Hyperlink" xfId="117" builtinId="9" hidden="1"/>
    <cellStyle name="Besuchter Hyperlink" xfId="119" builtinId="9" hidden="1"/>
    <cellStyle name="Besuchter Hyperlink" xfId="121" builtinId="9" hidden="1"/>
    <cellStyle name="Besuchter Hyperlink" xfId="123" builtinId="9" hidden="1"/>
    <cellStyle name="Besuchter Hyperlink" xfId="125" builtinId="9" hidden="1"/>
    <cellStyle name="Besuchter Hyperlink" xfId="127" builtinId="9" hidden="1"/>
    <cellStyle name="Besuchter Hyperlink" xfId="129" builtinId="9" hidden="1"/>
    <cellStyle name="Besuchter Hyperlink" xfId="131" builtinId="9" hidden="1"/>
    <cellStyle name="Besuchter Hyperlink" xfId="133" builtinId="9" hidden="1"/>
    <cellStyle name="Besuchter Hyperlink" xfId="135" builtinId="9" hidden="1"/>
    <cellStyle name="Besuchter Hyperlink" xfId="137" builtinId="9" hidden="1"/>
    <cellStyle name="Besuchter Hyperlink" xfId="139" builtinId="9" hidden="1"/>
    <cellStyle name="Besuchter Hyperlink" xfId="141" builtinId="9" hidden="1"/>
    <cellStyle name="Besuchter Hyperlink" xfId="143" builtinId="9" hidden="1"/>
    <cellStyle name="Besuchter Hyperlink" xfId="145" builtinId="9" hidden="1"/>
    <cellStyle name="Besuchter Hyperlink" xfId="148" builtinId="9" hidden="1"/>
    <cellStyle name="Besuchter Hyperlink" xfId="150" builtinId="9" hidden="1"/>
    <cellStyle name="Besuchter Hyperlink" xfId="152" builtinId="9" hidden="1"/>
    <cellStyle name="Besuchter Hyperlink" xfId="154" builtinId="9" hidden="1"/>
    <cellStyle name="Besuchter Hyperlink" xfId="156" builtinId="9" hidden="1"/>
    <cellStyle name="Euro" xfId="1" xr:uid="{00000000-0005-0000-0000-00004B000000}"/>
    <cellStyle name="fnRegressQ" xfId="2" xr:uid="{00000000-0005-0000-0000-00004C000000}"/>
    <cellStyle name="Komma" xfId="25" builtinId="3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Link" xfId="21" builtinId="8" hidden="1"/>
    <cellStyle name="Link" xfId="23" builtinId="8" hidden="1"/>
    <cellStyle name="Link" xfId="26" builtinId="8" hidden="1"/>
    <cellStyle name="Link" xfId="28" builtinId="8" hidden="1"/>
    <cellStyle name="Link" xfId="30" builtinId="8" hidden="1"/>
    <cellStyle name="Link" xfId="32" builtinId="8" hidden="1"/>
    <cellStyle name="Link" xfId="34" builtinId="8" hidden="1"/>
    <cellStyle name="Link" xfId="36" builtinId="8" hidden="1"/>
    <cellStyle name="Link" xfId="38" builtinId="8" hidden="1"/>
    <cellStyle name="Link" xfId="40" builtinId="8" hidden="1"/>
    <cellStyle name="Link" xfId="42" builtinId="8" hidden="1"/>
    <cellStyle name="Link" xfId="44" builtinId="8" hidden="1"/>
    <cellStyle name="Link" xfId="46" builtinId="8" hidden="1"/>
    <cellStyle name="Link" xfId="48" builtinId="8" hidden="1"/>
    <cellStyle name="Link" xfId="50" builtinId="8" hidden="1"/>
    <cellStyle name="Link" xfId="52" builtinId="8" hidden="1"/>
    <cellStyle name="Link" xfId="54" builtinId="8" hidden="1"/>
    <cellStyle name="Link" xfId="56" builtinId="8" hidden="1"/>
    <cellStyle name="Link" xfId="58" builtinId="8" hidden="1"/>
    <cellStyle name="Link" xfId="60" builtinId="8" hidden="1"/>
    <cellStyle name="Link" xfId="62" builtinId="8" hidden="1"/>
    <cellStyle name="Link" xfId="64" builtinId="8" hidden="1"/>
    <cellStyle name="Link" xfId="66" builtinId="8" hidden="1"/>
    <cellStyle name="Link" xfId="68" builtinId="8" hidden="1"/>
    <cellStyle name="Link" xfId="70" builtinId="8" hidden="1"/>
    <cellStyle name="Link" xfId="72" builtinId="8" hidden="1"/>
    <cellStyle name="Link" xfId="74" builtinId="8" hidden="1"/>
    <cellStyle name="Link" xfId="76" builtinId="8" hidden="1"/>
    <cellStyle name="Link" xfId="78" builtinId="8" hidden="1"/>
    <cellStyle name="Link" xfId="80" builtinId="8" hidden="1"/>
    <cellStyle name="Link" xfId="82" builtinId="8" hidden="1"/>
    <cellStyle name="Link" xfId="84" builtinId="8" hidden="1"/>
    <cellStyle name="Link" xfId="86" builtinId="8" hidden="1"/>
    <cellStyle name="Link" xfId="88" builtinId="8" hidden="1"/>
    <cellStyle name="Link" xfId="90" builtinId="8" hidden="1"/>
    <cellStyle name="Link" xfId="92" builtinId="8" hidden="1"/>
    <cellStyle name="Link" xfId="94" builtinId="8" hidden="1"/>
    <cellStyle name="Link" xfId="96" builtinId="8" hidden="1"/>
    <cellStyle name="Link" xfId="98" builtinId="8" hidden="1"/>
    <cellStyle name="Link" xfId="100" builtinId="8" hidden="1"/>
    <cellStyle name="Link" xfId="102" builtinId="8" hidden="1"/>
    <cellStyle name="Link" xfId="104" builtinId="8" hidden="1"/>
    <cellStyle name="Link" xfId="106" builtinId="8" hidden="1"/>
    <cellStyle name="Link" xfId="108" builtinId="8" hidden="1"/>
    <cellStyle name="Link" xfId="110" builtinId="8" hidden="1"/>
    <cellStyle name="Link" xfId="112" builtinId="8" hidden="1"/>
    <cellStyle name="Link" xfId="114" builtinId="8" hidden="1"/>
    <cellStyle name="Link" xfId="116" builtinId="8" hidden="1"/>
    <cellStyle name="Link" xfId="118" builtinId="8" hidden="1"/>
    <cellStyle name="Link" xfId="120" builtinId="8" hidden="1"/>
    <cellStyle name="Link" xfId="122" builtinId="8" hidden="1"/>
    <cellStyle name="Link" xfId="124" builtinId="8" hidden="1"/>
    <cellStyle name="Link" xfId="126" builtinId="8" hidden="1"/>
    <cellStyle name="Link" xfId="128" builtinId="8" hidden="1"/>
    <cellStyle name="Link" xfId="130" builtinId="8" hidden="1"/>
    <cellStyle name="Link" xfId="132" builtinId="8" hidden="1"/>
    <cellStyle name="Link" xfId="134" builtinId="8" hidden="1"/>
    <cellStyle name="Link" xfId="136" builtinId="8" hidden="1"/>
    <cellStyle name="Link" xfId="138" builtinId="8" hidden="1"/>
    <cellStyle name="Link" xfId="140" builtinId="8" hidden="1"/>
    <cellStyle name="Link" xfId="142" builtinId="8" hidden="1"/>
    <cellStyle name="Link" xfId="144" builtinId="8" hidden="1"/>
    <cellStyle name="Link" xfId="147" builtinId="8" hidden="1"/>
    <cellStyle name="Link" xfId="149" builtinId="8" hidden="1"/>
    <cellStyle name="Link" xfId="151" builtinId="8" hidden="1"/>
    <cellStyle name="Link" xfId="153" builtinId="8" hidden="1"/>
    <cellStyle name="Link" xfId="155" builtinId="8" hidden="1"/>
    <cellStyle name="Link" xfId="159" builtinId="8"/>
    <cellStyle name="Prozent" xfId="3" builtinId="5"/>
    <cellStyle name="Standard" xfId="0" builtinId="0"/>
    <cellStyle name="Standard 2" xfId="157" xr:uid="{00000000-0005-0000-0000-00009C000000}"/>
    <cellStyle name="Standard 3" xfId="158" xr:uid="{00000000-0005-0000-0000-00009D000000}"/>
    <cellStyle name="Standard 7" xfId="4" xr:uid="{00000000-0005-0000-0000-00009E000000}"/>
    <cellStyle name="Währung" xfId="146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Gebaeudemanagement\Geb&#228;udereinigung%20-%20Hygienematerial%20Schulen\Ausschreibung%202026\Ausschreibung%20Unterhaltsreinigung\5900%20Grillplatz.xlsx" TargetMode="External"/><Relationship Id="rId1" Type="http://schemas.openxmlformats.org/officeDocument/2006/relationships/externalLinkPath" Target="5900%20Grillplat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leitung"/>
      <sheetName val="Reinigungsturnus"/>
      <sheetName val="LV öffentliche Einrichtungen"/>
      <sheetName val="LV - Grundreinigung"/>
      <sheetName val="SVS UR"/>
      <sheetName val="SVS GR"/>
      <sheetName val="UHR Sommer und GR"/>
      <sheetName val="UHR Winter"/>
      <sheetName val="Preisblatt"/>
      <sheetName val="SOS#DIGRAS"/>
      <sheetName val="UHR und GR Sommer"/>
    </sheetNames>
    <sheetDataSet>
      <sheetData sheetId="0"/>
      <sheetData sheetId="1">
        <row r="5">
          <cell r="A5" t="str">
            <v>1w</v>
          </cell>
          <cell r="B5" t="str">
            <v>1 x wöchentlich</v>
          </cell>
          <cell r="C5">
            <v>52</v>
          </cell>
        </row>
        <row r="6">
          <cell r="A6" t="str">
            <v>2w</v>
          </cell>
          <cell r="B6" t="str">
            <v>2 x wöchentlich</v>
          </cell>
          <cell r="C6">
            <v>104</v>
          </cell>
        </row>
        <row r="7">
          <cell r="A7" t="str">
            <v>2,5w</v>
          </cell>
          <cell r="B7" t="str">
            <v>jeden zweiten Tag Mo - Fr     (5 x in zwei Wochen)</v>
          </cell>
          <cell r="C7">
            <v>130</v>
          </cell>
        </row>
        <row r="8">
          <cell r="A8" t="str">
            <v>3w</v>
          </cell>
          <cell r="B8" t="str">
            <v>3 x wöchentlich</v>
          </cell>
          <cell r="C8">
            <v>156</v>
          </cell>
        </row>
        <row r="9">
          <cell r="A9" t="str">
            <v>4w</v>
          </cell>
          <cell r="B9" t="str">
            <v>4 x wöchentlich</v>
          </cell>
          <cell r="C9">
            <v>200</v>
          </cell>
        </row>
        <row r="10">
          <cell r="A10" t="str">
            <v>5w</v>
          </cell>
          <cell r="B10" t="str">
            <v>5 x wöchentlich Mo - Fr</v>
          </cell>
          <cell r="C10">
            <v>250</v>
          </cell>
        </row>
        <row r="11">
          <cell r="A11" t="str">
            <v>6w</v>
          </cell>
          <cell r="B11" t="str">
            <v xml:space="preserve">6 x wöchentlich Mo - Sa </v>
          </cell>
          <cell r="C11">
            <v>302</v>
          </cell>
        </row>
        <row r="12">
          <cell r="A12" t="str">
            <v>7w</v>
          </cell>
          <cell r="B12" t="str">
            <v>7 x wöchentlich Mo - So</v>
          </cell>
          <cell r="C12">
            <v>365</v>
          </cell>
        </row>
        <row r="13">
          <cell r="A13" t="str">
            <v>1M</v>
          </cell>
          <cell r="B13" t="str">
            <v>1 x monatlich</v>
          </cell>
          <cell r="C13">
            <v>12</v>
          </cell>
        </row>
        <row r="14">
          <cell r="A14" t="str">
            <v>2M</v>
          </cell>
          <cell r="B14" t="str">
            <v>2 x monatlich</v>
          </cell>
          <cell r="C14">
            <v>24</v>
          </cell>
        </row>
        <row r="15">
          <cell r="A15" t="str">
            <v>1J</v>
          </cell>
          <cell r="B15" t="str">
            <v>1 x jährlich</v>
          </cell>
          <cell r="C15">
            <v>1</v>
          </cell>
        </row>
        <row r="16">
          <cell r="A16" t="str">
            <v>2J</v>
          </cell>
          <cell r="B16" t="str">
            <v>2 x jährlich (halbjährlich)</v>
          </cell>
          <cell r="C16">
            <v>2</v>
          </cell>
        </row>
        <row r="17">
          <cell r="A17" t="str">
            <v>3J</v>
          </cell>
          <cell r="B17" t="str">
            <v>3 x jährlich</v>
          </cell>
          <cell r="C17">
            <v>3</v>
          </cell>
        </row>
        <row r="18">
          <cell r="A18" t="str">
            <v>4J</v>
          </cell>
          <cell r="B18" t="str">
            <v>4 x jährlich (vierteljährlich)</v>
          </cell>
          <cell r="C18">
            <v>4</v>
          </cell>
        </row>
        <row r="19">
          <cell r="A19" t="str">
            <v>6J</v>
          </cell>
          <cell r="B19" t="str">
            <v>6 x jährlich</v>
          </cell>
          <cell r="C19">
            <v>6</v>
          </cell>
        </row>
        <row r="20">
          <cell r="A20" t="str">
            <v>B</v>
          </cell>
          <cell r="B20" t="str">
            <v>bei Bedarf</v>
          </cell>
          <cell r="C20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showGridLines="0" tabSelected="1" view="pageLayout" workbookViewId="0">
      <selection activeCell="C3" sqref="C3:C9"/>
    </sheetView>
  </sheetViews>
  <sheetFormatPr baseColWidth="10" defaultColWidth="11.42578125" defaultRowHeight="12.75" x14ac:dyDescent="0.2"/>
  <cols>
    <col min="1" max="1" width="5.7109375" style="21" customWidth="1"/>
    <col min="2" max="2" width="13.28515625" style="9" customWidth="1"/>
    <col min="3" max="16384" width="11.42578125" style="9"/>
  </cols>
  <sheetData>
    <row r="1" spans="1:7" x14ac:dyDescent="0.2">
      <c r="A1" s="5" t="s">
        <v>127</v>
      </c>
      <c r="B1" s="6"/>
      <c r="C1" s="7"/>
      <c r="D1" s="7"/>
      <c r="E1" s="7"/>
      <c r="F1" s="7"/>
      <c r="G1" s="8"/>
    </row>
    <row r="2" spans="1:7" x14ac:dyDescent="0.2">
      <c r="A2" s="10"/>
      <c r="B2" s="11"/>
      <c r="C2" s="12"/>
      <c r="D2" s="12"/>
      <c r="E2" s="12"/>
      <c r="F2" s="12"/>
      <c r="G2" s="13"/>
    </row>
    <row r="3" spans="1:7" x14ac:dyDescent="0.2">
      <c r="A3" s="14"/>
      <c r="B3" s="3" t="s">
        <v>128</v>
      </c>
      <c r="C3" s="58"/>
      <c r="D3" s="59"/>
      <c r="E3" s="59"/>
      <c r="F3" s="59"/>
      <c r="G3" s="60"/>
    </row>
    <row r="4" spans="1:7" x14ac:dyDescent="0.2">
      <c r="A4" s="14"/>
      <c r="B4" s="3" t="s">
        <v>129</v>
      </c>
      <c r="C4" s="58"/>
      <c r="D4" s="59"/>
      <c r="E4" s="59"/>
      <c r="F4" s="59"/>
      <c r="G4" s="60"/>
    </row>
    <row r="5" spans="1:7" x14ac:dyDescent="0.2">
      <c r="A5" s="14"/>
      <c r="B5" s="3" t="s">
        <v>130</v>
      </c>
      <c r="C5" s="58"/>
      <c r="D5" s="59"/>
      <c r="E5" s="59"/>
      <c r="F5" s="59"/>
      <c r="G5" s="60"/>
    </row>
    <row r="6" spans="1:7" x14ac:dyDescent="0.2">
      <c r="A6" s="14"/>
      <c r="B6" s="4" t="s">
        <v>3</v>
      </c>
      <c r="C6" s="58"/>
      <c r="D6" s="59"/>
      <c r="E6" s="59"/>
      <c r="F6" s="59"/>
      <c r="G6" s="60"/>
    </row>
    <row r="7" spans="1:7" x14ac:dyDescent="0.2">
      <c r="A7" s="14"/>
      <c r="B7" s="4" t="s">
        <v>131</v>
      </c>
      <c r="C7" s="58"/>
      <c r="D7" s="59"/>
      <c r="E7" s="59"/>
      <c r="F7" s="59"/>
      <c r="G7" s="60"/>
    </row>
    <row r="8" spans="1:7" x14ac:dyDescent="0.2">
      <c r="A8" s="15"/>
      <c r="B8" s="16" t="s">
        <v>132</v>
      </c>
      <c r="C8" s="58"/>
      <c r="D8" s="59"/>
      <c r="E8" s="59"/>
      <c r="F8" s="59"/>
      <c r="G8" s="60"/>
    </row>
    <row r="9" spans="1:7" x14ac:dyDescent="0.2">
      <c r="A9" s="15"/>
      <c r="B9" s="16" t="s">
        <v>133</v>
      </c>
      <c r="C9" s="183"/>
      <c r="D9" s="59"/>
      <c r="E9" s="59"/>
      <c r="F9" s="59"/>
      <c r="G9" s="60"/>
    </row>
    <row r="10" spans="1:7" ht="13.5" thickBot="1" x14ac:dyDescent="0.25">
      <c r="A10" s="17"/>
      <c r="B10" s="18"/>
      <c r="C10" s="19"/>
      <c r="D10" s="19"/>
      <c r="E10" s="19"/>
      <c r="F10" s="19"/>
      <c r="G10" s="20"/>
    </row>
    <row r="11" spans="1:7" ht="13.5" thickBot="1" x14ac:dyDescent="0.25"/>
    <row r="12" spans="1:7" x14ac:dyDescent="0.2">
      <c r="A12" s="22"/>
      <c r="B12" s="7"/>
      <c r="C12" s="7"/>
      <c r="D12" s="7"/>
      <c r="E12" s="7"/>
      <c r="F12" s="7"/>
      <c r="G12" s="8"/>
    </row>
    <row r="13" spans="1:7" x14ac:dyDescent="0.2">
      <c r="A13" s="23" t="s">
        <v>134</v>
      </c>
      <c r="B13" s="24" t="s">
        <v>135</v>
      </c>
      <c r="C13" s="277" t="s">
        <v>136</v>
      </c>
      <c r="D13" s="278"/>
      <c r="E13" s="278"/>
      <c r="F13" s="279"/>
      <c r="G13" s="13"/>
    </row>
    <row r="14" spans="1:7" s="29" customFormat="1" x14ac:dyDescent="0.2">
      <c r="A14" s="25"/>
      <c r="B14" s="26"/>
      <c r="C14" s="27"/>
      <c r="D14" s="27"/>
      <c r="E14" s="27"/>
      <c r="F14" s="27"/>
      <c r="G14" s="28"/>
    </row>
    <row r="15" spans="1:7" ht="24" customHeight="1" x14ac:dyDescent="0.2">
      <c r="A15" s="15" t="s">
        <v>137</v>
      </c>
      <c r="B15" s="12" t="s">
        <v>142</v>
      </c>
      <c r="C15" s="12" t="s">
        <v>141</v>
      </c>
      <c r="D15" s="12"/>
      <c r="E15" s="12"/>
      <c r="F15" s="12"/>
      <c r="G15" s="13"/>
    </row>
    <row r="16" spans="1:7" ht="24" customHeight="1" x14ac:dyDescent="0.2">
      <c r="A16" s="15"/>
      <c r="B16" s="12" t="s">
        <v>195</v>
      </c>
      <c r="C16" s="12" t="s">
        <v>184</v>
      </c>
      <c r="D16" s="12"/>
      <c r="E16" s="12"/>
      <c r="F16" s="12"/>
      <c r="G16" s="13"/>
    </row>
    <row r="17" spans="1:7" ht="24" customHeight="1" x14ac:dyDescent="0.2">
      <c r="A17" s="15"/>
      <c r="B17" s="12"/>
      <c r="C17" s="12"/>
      <c r="D17" s="12"/>
      <c r="E17" s="12"/>
      <c r="F17" s="12"/>
      <c r="G17" s="13"/>
    </row>
    <row r="18" spans="1:7" ht="24" customHeight="1" x14ac:dyDescent="0.2">
      <c r="A18" s="15" t="s">
        <v>138</v>
      </c>
      <c r="B18" s="12" t="s">
        <v>144</v>
      </c>
      <c r="C18" s="12" t="s">
        <v>185</v>
      </c>
      <c r="D18" s="12"/>
      <c r="E18" s="12"/>
      <c r="F18" s="12"/>
      <c r="G18" s="13"/>
    </row>
    <row r="19" spans="1:7" ht="24" customHeight="1" x14ac:dyDescent="0.2">
      <c r="A19" s="15"/>
      <c r="B19" s="12" t="s">
        <v>143</v>
      </c>
      <c r="C19" s="12" t="s">
        <v>146</v>
      </c>
      <c r="D19" s="12"/>
      <c r="E19" s="12"/>
      <c r="F19" s="12"/>
      <c r="G19" s="13"/>
    </row>
    <row r="20" spans="1:7" ht="24" customHeight="1" x14ac:dyDescent="0.2">
      <c r="A20" s="15"/>
      <c r="B20" s="12"/>
      <c r="C20" s="12"/>
      <c r="D20" s="12"/>
      <c r="E20" s="12"/>
      <c r="F20" s="12"/>
      <c r="G20" s="13"/>
    </row>
    <row r="21" spans="1:7" ht="24" customHeight="1" x14ac:dyDescent="0.2">
      <c r="A21" s="15" t="s">
        <v>139</v>
      </c>
      <c r="B21" s="12" t="s">
        <v>182</v>
      </c>
      <c r="C21" s="12" t="s">
        <v>185</v>
      </c>
      <c r="D21" s="12"/>
      <c r="E21" s="12"/>
      <c r="F21" s="12"/>
      <c r="G21" s="13"/>
    </row>
    <row r="22" spans="1:7" ht="24" customHeight="1" x14ac:dyDescent="0.2">
      <c r="A22" s="15"/>
      <c r="B22" s="12"/>
      <c r="C22" s="12" t="s">
        <v>146</v>
      </c>
      <c r="D22" s="12"/>
      <c r="E22" s="12"/>
      <c r="F22" s="12"/>
      <c r="G22" s="13"/>
    </row>
    <row r="23" spans="1:7" ht="24" customHeight="1" x14ac:dyDescent="0.2">
      <c r="A23" s="15"/>
      <c r="B23" s="12"/>
      <c r="C23" s="12"/>
      <c r="D23" s="12"/>
      <c r="E23" s="12"/>
      <c r="F23" s="12"/>
      <c r="G23" s="13"/>
    </row>
    <row r="24" spans="1:7" ht="24" customHeight="1" x14ac:dyDescent="0.2">
      <c r="A24" s="30" t="s">
        <v>183</v>
      </c>
      <c r="B24" s="31" t="s">
        <v>157</v>
      </c>
      <c r="C24" s="31" t="s">
        <v>152</v>
      </c>
      <c r="D24" s="12"/>
      <c r="E24" s="12"/>
      <c r="F24" s="12"/>
      <c r="G24" s="13"/>
    </row>
    <row r="25" spans="1:7" ht="24" customHeight="1" x14ac:dyDescent="0.2">
      <c r="A25" s="30"/>
      <c r="B25" s="32"/>
      <c r="C25" s="31" t="s">
        <v>154</v>
      </c>
      <c r="D25" s="12"/>
      <c r="E25" s="12"/>
      <c r="F25" s="12"/>
      <c r="G25" s="13"/>
    </row>
    <row r="26" spans="1:7" ht="24" customHeight="1" x14ac:dyDescent="0.2">
      <c r="A26" s="30"/>
      <c r="B26" s="32"/>
      <c r="C26" s="31" t="s">
        <v>153</v>
      </c>
      <c r="D26" s="12"/>
      <c r="E26" s="12"/>
      <c r="F26" s="12"/>
      <c r="G26" s="13"/>
    </row>
    <row r="27" spans="1:7" ht="24" customHeight="1" x14ac:dyDescent="0.2">
      <c r="A27" s="15"/>
      <c r="B27" s="12"/>
      <c r="C27" s="12"/>
      <c r="D27" s="12"/>
      <c r="E27" s="12"/>
      <c r="F27" s="12"/>
      <c r="G27" s="13"/>
    </row>
    <row r="28" spans="1:7" ht="24" customHeight="1" x14ac:dyDescent="0.2">
      <c r="A28" s="30" t="s">
        <v>140</v>
      </c>
      <c r="B28" s="31" t="s">
        <v>147</v>
      </c>
      <c r="C28" s="33"/>
      <c r="D28" s="12"/>
      <c r="E28" s="12"/>
      <c r="F28" s="12"/>
      <c r="G28" s="13"/>
    </row>
    <row r="29" spans="1:7" ht="24" customHeight="1" x14ac:dyDescent="0.2">
      <c r="A29" s="34"/>
      <c r="B29" s="33"/>
      <c r="C29" s="31" t="s">
        <v>148</v>
      </c>
      <c r="D29" s="12"/>
      <c r="E29" s="12"/>
      <c r="F29" s="12"/>
      <c r="G29" s="13"/>
    </row>
    <row r="30" spans="1:7" ht="24" customHeight="1" x14ac:dyDescent="0.2">
      <c r="A30" s="34"/>
      <c r="B30" s="33"/>
      <c r="C30" s="31" t="s">
        <v>149</v>
      </c>
      <c r="D30" s="12"/>
      <c r="E30" s="12"/>
      <c r="F30" s="12"/>
      <c r="G30" s="13"/>
    </row>
    <row r="31" spans="1:7" ht="24" customHeight="1" x14ac:dyDescent="0.2">
      <c r="A31" s="34"/>
      <c r="B31" s="33"/>
      <c r="C31" s="31" t="s">
        <v>150</v>
      </c>
      <c r="D31" s="12"/>
      <c r="E31" s="12"/>
      <c r="F31" s="12"/>
      <c r="G31" s="13"/>
    </row>
    <row r="32" spans="1:7" ht="24" customHeight="1" x14ac:dyDescent="0.2">
      <c r="A32" s="34"/>
      <c r="B32" s="33"/>
      <c r="C32" s="31" t="s">
        <v>151</v>
      </c>
      <c r="D32" s="12"/>
      <c r="E32" s="12"/>
      <c r="F32" s="12"/>
      <c r="G32" s="13"/>
    </row>
    <row r="33" spans="1:7" ht="24" customHeight="1" thickBot="1" x14ac:dyDescent="0.25">
      <c r="A33" s="17"/>
      <c r="B33" s="18"/>
      <c r="C33" s="18"/>
      <c r="D33" s="18"/>
      <c r="E33" s="18"/>
      <c r="F33" s="18"/>
      <c r="G33" s="35"/>
    </row>
  </sheetData>
  <customSheetViews>
    <customSheetView guid="{9F022A53-C572-B444-AEA2-F72CEF04B0CA}" showPageBreaks="1" showGridLines="0" view="pageLayout">
      <selection activeCell="C42" sqref="C42"/>
      <pageMargins left="0.7" right="0.7" top="0.78740157499999996" bottom="0.78740157499999996" header="0.3" footer="0.3"/>
      <printOptions horizontalCentered="1"/>
      <pageSetup paperSize="9" orientation="portrait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mergeCells count="1">
    <mergeCell ref="C13:F13"/>
  </mergeCells>
  <phoneticPr fontId="0" type="noConversion"/>
  <printOptions horizontalCentered="1"/>
  <pageMargins left="0.59055118110236227" right="0.19685039370078741" top="0.98425196850393704" bottom="0.98425196850393704" header="0.51181102362204722" footer="0.51181102362204722"/>
  <pageSetup paperSize="9" orientation="portrait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2"/>
  <sheetViews>
    <sheetView showGridLines="0" view="pageLayout" topLeftCell="A7" workbookViewId="0">
      <selection activeCell="A35" sqref="A35:XFD49"/>
    </sheetView>
  </sheetViews>
  <sheetFormatPr baseColWidth="10" defaultColWidth="11.42578125" defaultRowHeight="12.75" x14ac:dyDescent="0.2"/>
  <cols>
    <col min="1" max="1" width="16.28515625" style="87" customWidth="1"/>
    <col min="2" max="2" width="44" style="87" customWidth="1"/>
    <col min="3" max="3" width="15.140625" style="87" customWidth="1"/>
    <col min="4" max="16384" width="11.42578125" style="72"/>
  </cols>
  <sheetData>
    <row r="1" spans="1:5" ht="24.75" customHeight="1" x14ac:dyDescent="0.2">
      <c r="A1" s="70" t="s">
        <v>158</v>
      </c>
      <c r="B1" s="71"/>
      <c r="C1" s="71"/>
    </row>
    <row r="2" spans="1:5" ht="7.5" customHeight="1" thickBot="1" x14ac:dyDescent="0.25">
      <c r="A2" s="70"/>
      <c r="B2" s="71"/>
      <c r="C2" s="71"/>
    </row>
    <row r="3" spans="1:5" ht="48" customHeight="1" thickTop="1" thickBot="1" x14ac:dyDescent="0.25">
      <c r="A3" s="52" t="s">
        <v>187</v>
      </c>
      <c r="B3" s="53" t="s">
        <v>17</v>
      </c>
      <c r="C3" s="54" t="s">
        <v>18</v>
      </c>
    </row>
    <row r="4" spans="1:5" ht="22.5" customHeight="1" thickTop="1" thickBot="1" x14ac:dyDescent="0.25">
      <c r="A4" s="73"/>
      <c r="B4" s="74"/>
      <c r="C4" s="74"/>
    </row>
    <row r="5" spans="1:5" ht="35.1" customHeight="1" thickTop="1" x14ac:dyDescent="0.2">
      <c r="A5" s="75" t="s">
        <v>14</v>
      </c>
      <c r="B5" s="76" t="s">
        <v>19</v>
      </c>
      <c r="C5" s="77">
        <v>38</v>
      </c>
      <c r="E5" s="78"/>
    </row>
    <row r="6" spans="1:5" ht="35.1" customHeight="1" x14ac:dyDescent="0.2">
      <c r="A6" s="79" t="s">
        <v>10</v>
      </c>
      <c r="B6" s="80" t="s">
        <v>22</v>
      </c>
      <c r="C6" s="126">
        <v>76</v>
      </c>
      <c r="E6" s="78"/>
    </row>
    <row r="7" spans="1:5" ht="35.1" customHeight="1" x14ac:dyDescent="0.2">
      <c r="A7" s="79" t="s">
        <v>12</v>
      </c>
      <c r="B7" s="81" t="s">
        <v>186</v>
      </c>
      <c r="C7" s="126">
        <v>95</v>
      </c>
      <c r="E7" s="78"/>
    </row>
    <row r="8" spans="1:5" ht="35.1" customHeight="1" x14ac:dyDescent="0.2">
      <c r="A8" s="79" t="s">
        <v>11</v>
      </c>
      <c r="B8" s="80" t="s">
        <v>27</v>
      </c>
      <c r="C8" s="126">
        <v>114</v>
      </c>
      <c r="E8" s="78"/>
    </row>
    <row r="9" spans="1:5" ht="35.1" customHeight="1" x14ac:dyDescent="0.2">
      <c r="A9" s="79" t="s">
        <v>30</v>
      </c>
      <c r="B9" s="80" t="s">
        <v>31</v>
      </c>
      <c r="C9" s="126">
        <v>152</v>
      </c>
      <c r="E9" s="78"/>
    </row>
    <row r="10" spans="1:5" ht="35.1" customHeight="1" x14ac:dyDescent="0.2">
      <c r="A10" s="79" t="s">
        <v>13</v>
      </c>
      <c r="B10" s="80" t="s">
        <v>34</v>
      </c>
      <c r="C10" s="126">
        <v>190</v>
      </c>
      <c r="E10" s="78"/>
    </row>
    <row r="11" spans="1:5" ht="35.1" customHeight="1" x14ac:dyDescent="0.2">
      <c r="A11" s="79" t="s">
        <v>16</v>
      </c>
      <c r="B11" s="80" t="s">
        <v>37</v>
      </c>
      <c r="C11" s="126">
        <v>228</v>
      </c>
      <c r="E11" s="78"/>
    </row>
    <row r="12" spans="1:5" ht="35.1" customHeight="1" thickBot="1" x14ac:dyDescent="0.25">
      <c r="A12" s="79" t="s">
        <v>15</v>
      </c>
      <c r="B12" s="80" t="s">
        <v>40</v>
      </c>
      <c r="C12" s="126">
        <v>266</v>
      </c>
      <c r="E12" s="78"/>
    </row>
    <row r="13" spans="1:5" ht="35.1" customHeight="1" thickTop="1" x14ac:dyDescent="0.2">
      <c r="A13" s="75" t="s">
        <v>20</v>
      </c>
      <c r="B13" s="76" t="s">
        <v>21</v>
      </c>
      <c r="C13" s="77">
        <v>9</v>
      </c>
      <c r="E13" s="78"/>
    </row>
    <row r="14" spans="1:5" ht="35.1" customHeight="1" x14ac:dyDescent="0.2">
      <c r="A14" s="79" t="s">
        <v>23</v>
      </c>
      <c r="B14" s="80" t="s">
        <v>24</v>
      </c>
      <c r="C14" s="126">
        <v>18</v>
      </c>
      <c r="E14" s="78"/>
    </row>
    <row r="15" spans="1:5" ht="35.1" customHeight="1" x14ac:dyDescent="0.2">
      <c r="A15" s="79" t="s">
        <v>25</v>
      </c>
      <c r="B15" s="80" t="s">
        <v>26</v>
      </c>
      <c r="C15" s="126">
        <v>1</v>
      </c>
      <c r="E15" s="78"/>
    </row>
    <row r="16" spans="1:5" ht="35.1" customHeight="1" x14ac:dyDescent="0.2">
      <c r="A16" s="79" t="s">
        <v>28</v>
      </c>
      <c r="B16" s="80" t="s">
        <v>29</v>
      </c>
      <c r="C16" s="126">
        <v>2</v>
      </c>
      <c r="E16" s="78"/>
    </row>
    <row r="17" spans="1:5" ht="35.1" customHeight="1" x14ac:dyDescent="0.2">
      <c r="A17" s="79" t="s">
        <v>32</v>
      </c>
      <c r="B17" s="80" t="s">
        <v>33</v>
      </c>
      <c r="C17" s="126">
        <v>3</v>
      </c>
      <c r="E17" s="78"/>
    </row>
    <row r="18" spans="1:5" ht="35.1" customHeight="1" x14ac:dyDescent="0.2">
      <c r="A18" s="79" t="s">
        <v>35</v>
      </c>
      <c r="B18" s="80" t="s">
        <v>36</v>
      </c>
      <c r="C18" s="126">
        <v>4</v>
      </c>
      <c r="E18" s="78"/>
    </row>
    <row r="19" spans="1:5" ht="35.1" customHeight="1" x14ac:dyDescent="0.2">
      <c r="A19" s="79" t="s">
        <v>38</v>
      </c>
      <c r="B19" s="80" t="s">
        <v>39</v>
      </c>
      <c r="C19" s="126">
        <v>6</v>
      </c>
      <c r="E19" s="78"/>
    </row>
    <row r="20" spans="1:5" ht="35.1" customHeight="1" thickBot="1" x14ac:dyDescent="0.25">
      <c r="A20" s="82" t="s">
        <v>41</v>
      </c>
      <c r="B20" s="83" t="s">
        <v>42</v>
      </c>
      <c r="C20" s="127"/>
      <c r="E20" s="78"/>
    </row>
    <row r="21" spans="1:5" ht="15" customHeight="1" thickTop="1" x14ac:dyDescent="0.2">
      <c r="A21" s="84"/>
      <c r="B21" s="85"/>
      <c r="C21" s="85"/>
    </row>
    <row r="22" spans="1:5" x14ac:dyDescent="0.2">
      <c r="A22" s="86"/>
    </row>
  </sheetData>
  <customSheetViews>
    <customSheetView guid="{9F022A53-C572-B444-AEA2-F72CEF04B0CA}" showPageBreaks="1" showGridLines="0" view="pageLayout">
      <selection activeCell="C42" sqref="C42"/>
      <pageMargins left="0.7" right="0.7" top="0.78740157499999996" bottom="0.78740157499999996" header="0.3" footer="0.3"/>
      <printOptions horizontalCentered="1"/>
      <pageSetup paperSize="9" orientation="portrait" horizontalDpi="300" verticalDpi="300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phoneticPr fontId="4" type="noConversion"/>
  <printOptions horizontalCentered="1"/>
  <pageMargins left="0.59055118110236227" right="0.19685039370078741" top="0.98425196850393704" bottom="0.98425196850393704" header="0.51181102362204722" footer="0.51181102362204722"/>
  <pageSetup paperSize="9" orientation="portrait" horizontalDpi="300" verticalDpi="300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4305E-4EE7-4EFC-8383-5ADBEB39C9DC}">
  <sheetPr>
    <pageSetUpPr fitToPage="1"/>
  </sheetPr>
  <dimension ref="A1:Q63"/>
  <sheetViews>
    <sheetView showGridLines="0" zoomScale="85" zoomScaleNormal="85" zoomScalePageLayoutView="125" workbookViewId="0">
      <selection activeCell="S13" sqref="S13"/>
    </sheetView>
  </sheetViews>
  <sheetFormatPr baseColWidth="10" defaultColWidth="10.85546875" defaultRowHeight="14.25" x14ac:dyDescent="0.2"/>
  <cols>
    <col min="1" max="1" width="31.5703125" style="146" customWidth="1"/>
    <col min="2" max="13" width="10" style="146" customWidth="1"/>
    <col min="14" max="16384" width="10.85546875" style="146"/>
  </cols>
  <sheetData>
    <row r="1" spans="1:15" x14ac:dyDescent="0.2">
      <c r="A1" s="145"/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5" ht="15" x14ac:dyDescent="0.2">
      <c r="A2" s="147" t="s">
        <v>205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</row>
    <row r="3" spans="1:15" x14ac:dyDescent="0.2">
      <c r="A3" s="145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</row>
    <row r="4" spans="1:15" ht="15" thickBot="1" x14ac:dyDescent="0.25">
      <c r="A4" s="145"/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</row>
    <row r="5" spans="1:15" ht="33" customHeight="1" thickBot="1" x14ac:dyDescent="0.25">
      <c r="B5" s="280" t="s">
        <v>206</v>
      </c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  <c r="O5" s="282"/>
    </row>
    <row r="6" spans="1:15" ht="54" customHeight="1" thickBot="1" x14ac:dyDescent="0.25">
      <c r="A6" s="149" t="s">
        <v>207</v>
      </c>
      <c r="B6" s="150" t="s">
        <v>208</v>
      </c>
      <c r="C6" s="150" t="s">
        <v>41</v>
      </c>
      <c r="D6" s="150" t="s">
        <v>209</v>
      </c>
      <c r="E6" s="150" t="s">
        <v>210</v>
      </c>
      <c r="F6" s="150" t="s">
        <v>211</v>
      </c>
      <c r="G6" s="150" t="s">
        <v>212</v>
      </c>
      <c r="H6" s="150" t="s">
        <v>213</v>
      </c>
      <c r="I6" s="150" t="s">
        <v>214</v>
      </c>
      <c r="J6" s="150" t="s">
        <v>215</v>
      </c>
      <c r="K6" s="150" t="s">
        <v>216</v>
      </c>
      <c r="L6" s="150" t="s">
        <v>217</v>
      </c>
      <c r="M6" s="150" t="s">
        <v>218</v>
      </c>
      <c r="N6" s="150" t="s">
        <v>219</v>
      </c>
      <c r="O6" s="151" t="s">
        <v>220</v>
      </c>
    </row>
    <row r="7" spans="1:15" ht="129" customHeight="1" thickBot="1" x14ac:dyDescent="0.25">
      <c r="A7" s="149"/>
      <c r="B7" s="152" t="s">
        <v>221</v>
      </c>
      <c r="C7" s="152" t="s">
        <v>222</v>
      </c>
      <c r="D7" s="152" t="s">
        <v>223</v>
      </c>
      <c r="E7" s="152" t="s">
        <v>224</v>
      </c>
      <c r="F7" s="152" t="s">
        <v>225</v>
      </c>
      <c r="G7" s="152" t="s">
        <v>226</v>
      </c>
      <c r="H7" s="152" t="s">
        <v>227</v>
      </c>
      <c r="I7" s="152" t="s">
        <v>228</v>
      </c>
      <c r="J7" s="152" t="s">
        <v>229</v>
      </c>
      <c r="K7" s="152" t="s">
        <v>404</v>
      </c>
      <c r="L7" s="152" t="s">
        <v>403</v>
      </c>
      <c r="M7" s="152" t="s">
        <v>230</v>
      </c>
      <c r="N7" s="152" t="s">
        <v>231</v>
      </c>
      <c r="O7" s="153" t="s">
        <v>232</v>
      </c>
    </row>
    <row r="8" spans="1:15" ht="33" customHeight="1" thickBot="1" x14ac:dyDescent="0.25">
      <c r="A8" s="154" t="s">
        <v>233</v>
      </c>
      <c r="B8" s="259"/>
      <c r="C8" s="259"/>
      <c r="D8" s="259"/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59"/>
    </row>
    <row r="9" spans="1:15" ht="72.95" customHeight="1" x14ac:dyDescent="0.2">
      <c r="A9" s="258" t="s">
        <v>234</v>
      </c>
      <c r="B9" s="155" t="s">
        <v>235</v>
      </c>
      <c r="C9" s="156" t="s">
        <v>235</v>
      </c>
      <c r="D9" s="156" t="s">
        <v>235</v>
      </c>
      <c r="E9" s="156" t="s">
        <v>235</v>
      </c>
      <c r="F9" s="156" t="s">
        <v>235</v>
      </c>
      <c r="G9" s="156" t="s">
        <v>235</v>
      </c>
      <c r="H9" s="156" t="s">
        <v>235</v>
      </c>
      <c r="I9" s="156" t="s">
        <v>235</v>
      </c>
      <c r="J9" s="156" t="s">
        <v>235</v>
      </c>
      <c r="K9" s="156" t="s">
        <v>235</v>
      </c>
      <c r="L9" s="156" t="s">
        <v>235</v>
      </c>
      <c r="M9" s="156" t="s">
        <v>235</v>
      </c>
      <c r="N9" s="156" t="s">
        <v>235</v>
      </c>
      <c r="O9" s="254" t="s">
        <v>235</v>
      </c>
    </row>
    <row r="10" spans="1:15" ht="72.95" customHeight="1" x14ac:dyDescent="0.2">
      <c r="A10" s="159" t="s">
        <v>236</v>
      </c>
      <c r="B10" s="157" t="s">
        <v>235</v>
      </c>
      <c r="C10" s="158" t="s">
        <v>235</v>
      </c>
      <c r="D10" s="158" t="s">
        <v>235</v>
      </c>
      <c r="E10" s="158" t="s">
        <v>235</v>
      </c>
      <c r="F10" s="158" t="s">
        <v>235</v>
      </c>
      <c r="G10" s="158" t="s">
        <v>235</v>
      </c>
      <c r="H10" s="158" t="s">
        <v>235</v>
      </c>
      <c r="I10" s="158" t="s">
        <v>235</v>
      </c>
      <c r="J10" s="158" t="s">
        <v>235</v>
      </c>
      <c r="K10" s="158" t="s">
        <v>235</v>
      </c>
      <c r="L10" s="158" t="s">
        <v>235</v>
      </c>
      <c r="M10" s="158" t="s">
        <v>235</v>
      </c>
      <c r="N10" s="158" t="s">
        <v>235</v>
      </c>
      <c r="O10" s="251" t="s">
        <v>235</v>
      </c>
    </row>
    <row r="11" spans="1:15" ht="72.95" customHeight="1" x14ac:dyDescent="0.2">
      <c r="A11" s="159" t="s">
        <v>237</v>
      </c>
      <c r="B11" s="157" t="s">
        <v>20</v>
      </c>
      <c r="C11" s="158" t="s">
        <v>20</v>
      </c>
      <c r="D11" s="158" t="s">
        <v>14</v>
      </c>
      <c r="E11" s="158" t="s">
        <v>20</v>
      </c>
      <c r="F11" s="158" t="s">
        <v>20</v>
      </c>
      <c r="G11" s="158" t="s">
        <v>20</v>
      </c>
      <c r="H11" s="158" t="s">
        <v>20</v>
      </c>
      <c r="I11" s="158" t="s">
        <v>238</v>
      </c>
      <c r="J11" s="158" t="s">
        <v>238</v>
      </c>
      <c r="K11" s="158" t="s">
        <v>20</v>
      </c>
      <c r="L11" s="158" t="s">
        <v>20</v>
      </c>
      <c r="M11" s="158" t="s">
        <v>20</v>
      </c>
      <c r="N11" s="158" t="s">
        <v>20</v>
      </c>
      <c r="O11" s="251" t="s">
        <v>20</v>
      </c>
    </row>
    <row r="12" spans="1:15" ht="72.95" customHeight="1" x14ac:dyDescent="0.2">
      <c r="A12" s="159" t="s">
        <v>402</v>
      </c>
      <c r="B12" s="157" t="s">
        <v>10</v>
      </c>
      <c r="C12" s="158" t="s">
        <v>10</v>
      </c>
      <c r="D12" s="158" t="s">
        <v>239</v>
      </c>
      <c r="E12" s="158" t="s">
        <v>239</v>
      </c>
      <c r="F12" s="158" t="s">
        <v>239</v>
      </c>
      <c r="G12" s="158" t="s">
        <v>14</v>
      </c>
      <c r="H12" s="158" t="s">
        <v>14</v>
      </c>
      <c r="I12" s="158" t="s">
        <v>239</v>
      </c>
      <c r="J12" s="158" t="s">
        <v>239</v>
      </c>
      <c r="K12" s="158" t="s">
        <v>14</v>
      </c>
      <c r="L12" s="158"/>
      <c r="M12" s="158" t="s">
        <v>20</v>
      </c>
      <c r="N12" s="158"/>
      <c r="O12" s="251"/>
    </row>
    <row r="13" spans="1:15" ht="72.95" customHeight="1" x14ac:dyDescent="0.2">
      <c r="A13" s="159" t="s">
        <v>401</v>
      </c>
      <c r="B13" s="157"/>
      <c r="C13" s="158"/>
      <c r="D13" s="158"/>
      <c r="E13" s="158"/>
      <c r="F13" s="158"/>
      <c r="G13" s="158"/>
      <c r="H13" s="158"/>
      <c r="I13" s="158"/>
      <c r="J13" s="158"/>
      <c r="K13" s="158" t="s">
        <v>14</v>
      </c>
      <c r="L13" s="158"/>
      <c r="M13" s="158"/>
      <c r="N13" s="158"/>
      <c r="O13" s="251"/>
    </row>
    <row r="14" spans="1:15" ht="72.95" customHeight="1" x14ac:dyDescent="0.2">
      <c r="A14" s="159" t="s">
        <v>240</v>
      </c>
      <c r="B14" s="157" t="s">
        <v>10</v>
      </c>
      <c r="C14" s="158" t="s">
        <v>10</v>
      </c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251"/>
    </row>
    <row r="15" spans="1:15" ht="72.95" customHeight="1" x14ac:dyDescent="0.2">
      <c r="A15" s="159" t="s">
        <v>241</v>
      </c>
      <c r="B15" s="157" t="s">
        <v>14</v>
      </c>
      <c r="C15" s="158" t="s">
        <v>14</v>
      </c>
      <c r="D15" s="158" t="s">
        <v>14</v>
      </c>
      <c r="E15" s="158" t="s">
        <v>14</v>
      </c>
      <c r="F15" s="158" t="s">
        <v>14</v>
      </c>
      <c r="G15" s="158" t="s">
        <v>14</v>
      </c>
      <c r="H15" s="158" t="s">
        <v>14</v>
      </c>
      <c r="I15" s="158" t="s">
        <v>14</v>
      </c>
      <c r="J15" s="158" t="s">
        <v>14</v>
      </c>
      <c r="K15" s="158" t="s">
        <v>14</v>
      </c>
      <c r="L15" s="158" t="s">
        <v>14</v>
      </c>
      <c r="M15" s="158" t="s">
        <v>14</v>
      </c>
      <c r="N15" s="158" t="s">
        <v>14</v>
      </c>
      <c r="O15" s="251" t="s">
        <v>14</v>
      </c>
    </row>
    <row r="16" spans="1:15" ht="72.95" customHeight="1" x14ac:dyDescent="0.2">
      <c r="A16" s="159" t="s">
        <v>242</v>
      </c>
      <c r="B16" s="157" t="s">
        <v>28</v>
      </c>
      <c r="C16" s="158" t="s">
        <v>28</v>
      </c>
      <c r="D16" s="158" t="s">
        <v>28</v>
      </c>
      <c r="E16" s="158" t="s">
        <v>28</v>
      </c>
      <c r="F16" s="158" t="s">
        <v>28</v>
      </c>
      <c r="G16" s="158" t="s">
        <v>28</v>
      </c>
      <c r="H16" s="158" t="s">
        <v>28</v>
      </c>
      <c r="I16" s="158" t="s">
        <v>28</v>
      </c>
      <c r="J16" s="158" t="s">
        <v>28</v>
      </c>
      <c r="K16" s="158" t="s">
        <v>28</v>
      </c>
      <c r="L16" s="158" t="s">
        <v>28</v>
      </c>
      <c r="M16" s="158" t="s">
        <v>28</v>
      </c>
      <c r="N16" s="158" t="s">
        <v>28</v>
      </c>
      <c r="O16" s="251" t="s">
        <v>28</v>
      </c>
    </row>
    <row r="17" spans="1:15" ht="72.95" customHeight="1" x14ac:dyDescent="0.2">
      <c r="A17" s="159" t="s">
        <v>243</v>
      </c>
      <c r="B17" s="157" t="s">
        <v>25</v>
      </c>
      <c r="C17" s="158" t="s">
        <v>25</v>
      </c>
      <c r="D17" s="158" t="s">
        <v>25</v>
      </c>
      <c r="E17" s="158" t="s">
        <v>25</v>
      </c>
      <c r="F17" s="158" t="s">
        <v>25</v>
      </c>
      <c r="G17" s="158" t="s">
        <v>25</v>
      </c>
      <c r="H17" s="158" t="s">
        <v>25</v>
      </c>
      <c r="I17" s="158" t="s">
        <v>25</v>
      </c>
      <c r="J17" s="158" t="s">
        <v>25</v>
      </c>
      <c r="K17" s="158" t="s">
        <v>25</v>
      </c>
      <c r="L17" s="158" t="s">
        <v>25</v>
      </c>
      <c r="M17" s="158" t="s">
        <v>25</v>
      </c>
      <c r="N17" s="158" t="s">
        <v>25</v>
      </c>
      <c r="O17" s="251" t="s">
        <v>25</v>
      </c>
    </row>
    <row r="18" spans="1:15" ht="72.95" customHeight="1" x14ac:dyDescent="0.2">
      <c r="A18" s="159" t="s">
        <v>244</v>
      </c>
      <c r="B18" s="157"/>
      <c r="C18" s="158"/>
      <c r="D18" s="158"/>
      <c r="E18" s="158" t="s">
        <v>11</v>
      </c>
      <c r="F18" s="158" t="s">
        <v>11</v>
      </c>
      <c r="G18" s="158"/>
      <c r="H18" s="158"/>
      <c r="I18" s="158"/>
      <c r="J18" s="158"/>
      <c r="K18" s="158"/>
      <c r="L18" s="158"/>
      <c r="M18" s="158"/>
      <c r="N18" s="158"/>
      <c r="O18" s="251"/>
    </row>
    <row r="19" spans="1:15" ht="72.95" customHeight="1" x14ac:dyDescent="0.2">
      <c r="A19" s="159" t="s">
        <v>245</v>
      </c>
      <c r="B19" s="157" t="s">
        <v>25</v>
      </c>
      <c r="C19" s="158" t="s">
        <v>25</v>
      </c>
      <c r="D19" s="158" t="s">
        <v>239</v>
      </c>
      <c r="E19" s="158" t="s">
        <v>25</v>
      </c>
      <c r="F19" s="158" t="s">
        <v>25</v>
      </c>
      <c r="G19" s="158" t="s">
        <v>25</v>
      </c>
      <c r="H19" s="158" t="s">
        <v>25</v>
      </c>
      <c r="I19" s="158" t="s">
        <v>25</v>
      </c>
      <c r="J19" s="158" t="s">
        <v>25</v>
      </c>
      <c r="K19" s="158" t="s">
        <v>25</v>
      </c>
      <c r="L19" s="158"/>
      <c r="M19" s="158"/>
      <c r="N19" s="158" t="s">
        <v>25</v>
      </c>
      <c r="O19" s="251"/>
    </row>
    <row r="20" spans="1:15" ht="72.95" customHeight="1" x14ac:dyDescent="0.2">
      <c r="A20" s="159" t="s">
        <v>246</v>
      </c>
      <c r="B20" s="157" t="s">
        <v>32</v>
      </c>
      <c r="C20" s="158" t="s">
        <v>32</v>
      </c>
      <c r="D20" s="158" t="s">
        <v>239</v>
      </c>
      <c r="E20" s="158" t="s">
        <v>32</v>
      </c>
      <c r="F20" s="158" t="s">
        <v>32</v>
      </c>
      <c r="G20" s="158" t="s">
        <v>32</v>
      </c>
      <c r="H20" s="158" t="s">
        <v>32</v>
      </c>
      <c r="I20" s="158" t="s">
        <v>32</v>
      </c>
      <c r="J20" s="158" t="s">
        <v>32</v>
      </c>
      <c r="K20" s="158" t="s">
        <v>32</v>
      </c>
      <c r="L20" s="158" t="s">
        <v>239</v>
      </c>
      <c r="M20" s="158" t="s">
        <v>32</v>
      </c>
      <c r="N20" s="158"/>
      <c r="O20" s="251"/>
    </row>
    <row r="21" spans="1:15" ht="72.95" customHeight="1" x14ac:dyDescent="0.2">
      <c r="A21" s="159" t="s">
        <v>247</v>
      </c>
      <c r="B21" s="157" t="s">
        <v>25</v>
      </c>
      <c r="C21" s="158" t="s">
        <v>25</v>
      </c>
      <c r="D21" s="158"/>
      <c r="E21" s="158" t="s">
        <v>25</v>
      </c>
      <c r="F21" s="158" t="s">
        <v>25</v>
      </c>
      <c r="G21" s="158" t="s">
        <v>25</v>
      </c>
      <c r="H21" s="158" t="s">
        <v>25</v>
      </c>
      <c r="I21" s="158" t="s">
        <v>25</v>
      </c>
      <c r="J21" s="158" t="s">
        <v>25</v>
      </c>
      <c r="K21" s="158" t="s">
        <v>25</v>
      </c>
      <c r="L21" s="158"/>
      <c r="M21" s="158" t="s">
        <v>25</v>
      </c>
      <c r="N21" s="158"/>
      <c r="O21" s="251"/>
    </row>
    <row r="22" spans="1:15" ht="72.95" customHeight="1" x14ac:dyDescent="0.2">
      <c r="A22" s="159" t="s">
        <v>248</v>
      </c>
      <c r="B22" s="157" t="s">
        <v>20</v>
      </c>
      <c r="C22" s="158" t="s">
        <v>20</v>
      </c>
      <c r="D22" s="158" t="s">
        <v>20</v>
      </c>
      <c r="E22" s="158" t="s">
        <v>20</v>
      </c>
      <c r="F22" s="158" t="s">
        <v>20</v>
      </c>
      <c r="G22" s="158" t="s">
        <v>20</v>
      </c>
      <c r="H22" s="158" t="s">
        <v>20</v>
      </c>
      <c r="I22" s="158" t="s">
        <v>20</v>
      </c>
      <c r="J22" s="158" t="s">
        <v>20</v>
      </c>
      <c r="K22" s="158" t="s">
        <v>20</v>
      </c>
      <c r="L22" s="158" t="s">
        <v>20</v>
      </c>
      <c r="M22" s="158" t="s">
        <v>20</v>
      </c>
      <c r="N22" s="158"/>
      <c r="O22" s="251"/>
    </row>
    <row r="23" spans="1:15" ht="72.95" customHeight="1" x14ac:dyDescent="0.2">
      <c r="A23" s="159" t="s">
        <v>249</v>
      </c>
      <c r="B23" s="157"/>
      <c r="C23" s="158"/>
      <c r="D23" s="158"/>
      <c r="E23" s="158" t="s">
        <v>235</v>
      </c>
      <c r="F23" s="158" t="s">
        <v>235</v>
      </c>
      <c r="G23" s="158"/>
      <c r="H23" s="158"/>
      <c r="I23" s="158"/>
      <c r="J23" s="158" t="s">
        <v>235</v>
      </c>
      <c r="K23" s="158"/>
      <c r="L23" s="158"/>
      <c r="M23" s="158"/>
      <c r="N23" s="158"/>
      <c r="O23" s="251" t="s">
        <v>235</v>
      </c>
    </row>
    <row r="24" spans="1:15" ht="72.95" customHeight="1" x14ac:dyDescent="0.2">
      <c r="A24" s="159" t="s">
        <v>197</v>
      </c>
      <c r="B24" s="157" t="s">
        <v>41</v>
      </c>
      <c r="C24" s="158" t="s">
        <v>41</v>
      </c>
      <c r="D24" s="158" t="s">
        <v>41</v>
      </c>
      <c r="E24" s="158" t="s">
        <v>41</v>
      </c>
      <c r="F24" s="158" t="s">
        <v>41</v>
      </c>
      <c r="G24" s="158" t="s">
        <v>41</v>
      </c>
      <c r="H24" s="158" t="s">
        <v>41</v>
      </c>
      <c r="I24" s="158" t="s">
        <v>41</v>
      </c>
      <c r="J24" s="158" t="s">
        <v>41</v>
      </c>
      <c r="K24" s="158" t="s">
        <v>41</v>
      </c>
      <c r="L24" s="158" t="s">
        <v>41</v>
      </c>
      <c r="M24" s="158" t="s">
        <v>41</v>
      </c>
      <c r="N24" s="158" t="s">
        <v>41</v>
      </c>
      <c r="O24" s="251" t="s">
        <v>41</v>
      </c>
    </row>
    <row r="25" spans="1:15" ht="72.95" customHeight="1" x14ac:dyDescent="0.2">
      <c r="A25" s="159" t="s">
        <v>250</v>
      </c>
      <c r="B25" s="157" t="s">
        <v>25</v>
      </c>
      <c r="C25" s="158" t="s">
        <v>25</v>
      </c>
      <c r="D25" s="158" t="s">
        <v>25</v>
      </c>
      <c r="E25" s="158" t="s">
        <v>25</v>
      </c>
      <c r="F25" s="158" t="s">
        <v>25</v>
      </c>
      <c r="G25" s="158" t="s">
        <v>25</v>
      </c>
      <c r="H25" s="158" t="s">
        <v>25</v>
      </c>
      <c r="I25" s="158" t="s">
        <v>25</v>
      </c>
      <c r="J25" s="158" t="s">
        <v>25</v>
      </c>
      <c r="K25" s="158" t="s">
        <v>25</v>
      </c>
      <c r="L25" s="158" t="s">
        <v>25</v>
      </c>
      <c r="M25" s="158" t="s">
        <v>25</v>
      </c>
      <c r="N25" s="158" t="s">
        <v>25</v>
      </c>
      <c r="O25" s="251" t="s">
        <v>25</v>
      </c>
    </row>
    <row r="26" spans="1:15" ht="95.1" customHeight="1" x14ac:dyDescent="0.2">
      <c r="A26" s="159" t="s">
        <v>252</v>
      </c>
      <c r="B26" s="157" t="s">
        <v>12</v>
      </c>
      <c r="C26" s="158" t="s">
        <v>12</v>
      </c>
      <c r="D26" s="158" t="s">
        <v>13</v>
      </c>
      <c r="E26" s="158" t="s">
        <v>239</v>
      </c>
      <c r="F26" s="158" t="s">
        <v>239</v>
      </c>
      <c r="G26" s="158" t="s">
        <v>239</v>
      </c>
      <c r="H26" s="158" t="s">
        <v>239</v>
      </c>
      <c r="I26" s="158" t="s">
        <v>239</v>
      </c>
      <c r="J26" s="158" t="s">
        <v>239</v>
      </c>
      <c r="K26" s="158" t="s">
        <v>239</v>
      </c>
      <c r="L26" s="158" t="s">
        <v>239</v>
      </c>
      <c r="M26" s="158"/>
      <c r="N26" s="158"/>
      <c r="O26" s="251"/>
    </row>
    <row r="27" spans="1:15" ht="72.95" customHeight="1" x14ac:dyDescent="0.2">
      <c r="A27" s="159" t="s">
        <v>253</v>
      </c>
      <c r="B27" s="157" t="s">
        <v>12</v>
      </c>
      <c r="C27" s="158" t="s">
        <v>12</v>
      </c>
      <c r="D27" s="158" t="s">
        <v>13</v>
      </c>
      <c r="E27" s="158" t="s">
        <v>239</v>
      </c>
      <c r="F27" s="158" t="s">
        <v>239</v>
      </c>
      <c r="G27" s="158" t="s">
        <v>14</v>
      </c>
      <c r="H27" s="158" t="s">
        <v>239</v>
      </c>
      <c r="I27" s="158" t="s">
        <v>239</v>
      </c>
      <c r="J27" s="158" t="s">
        <v>239</v>
      </c>
      <c r="K27" s="158" t="s">
        <v>239</v>
      </c>
      <c r="L27" s="158" t="s">
        <v>239</v>
      </c>
      <c r="M27" s="158"/>
      <c r="N27" s="158"/>
      <c r="O27" s="251"/>
    </row>
    <row r="28" spans="1:15" ht="72.95" customHeight="1" x14ac:dyDescent="0.2">
      <c r="A28" s="159" t="s">
        <v>254</v>
      </c>
      <c r="B28" s="157" t="s">
        <v>41</v>
      </c>
      <c r="C28" s="158" t="s">
        <v>41</v>
      </c>
      <c r="D28" s="158" t="s">
        <v>41</v>
      </c>
      <c r="E28" s="158"/>
      <c r="F28" s="158"/>
      <c r="G28" s="158" t="s">
        <v>41</v>
      </c>
      <c r="H28" s="158"/>
      <c r="I28" s="158"/>
      <c r="J28" s="158"/>
      <c r="K28" s="158"/>
      <c r="L28" s="158"/>
      <c r="M28" s="158"/>
      <c r="N28" s="158"/>
      <c r="O28" s="251"/>
    </row>
    <row r="29" spans="1:15" ht="72.95" customHeight="1" x14ac:dyDescent="0.2">
      <c r="A29" s="159" t="s">
        <v>255</v>
      </c>
      <c r="B29" s="157" t="s">
        <v>12</v>
      </c>
      <c r="C29" s="158" t="s">
        <v>12</v>
      </c>
      <c r="D29" s="158" t="s">
        <v>13</v>
      </c>
      <c r="E29" s="158"/>
      <c r="F29" s="158"/>
      <c r="G29" s="158" t="s">
        <v>14</v>
      </c>
      <c r="H29" s="158"/>
      <c r="I29" s="158"/>
      <c r="J29" s="158"/>
      <c r="K29" s="158"/>
      <c r="L29" s="158"/>
      <c r="M29" s="158"/>
      <c r="N29" s="158"/>
      <c r="O29" s="251"/>
    </row>
    <row r="30" spans="1:15" ht="72.95" customHeight="1" x14ac:dyDescent="0.2">
      <c r="A30" s="159" t="s">
        <v>256</v>
      </c>
      <c r="B30" s="157"/>
      <c r="C30" s="158"/>
      <c r="D30" s="158" t="s">
        <v>13</v>
      </c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251"/>
    </row>
    <row r="31" spans="1:15" ht="72.95" customHeight="1" x14ac:dyDescent="0.2">
      <c r="A31" s="159" t="s">
        <v>257</v>
      </c>
      <c r="B31" s="157"/>
      <c r="C31" s="158"/>
      <c r="D31" s="158" t="s">
        <v>13</v>
      </c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251"/>
    </row>
    <row r="32" spans="1:15" ht="72.95" customHeight="1" x14ac:dyDescent="0.2">
      <c r="A32" s="252" t="s">
        <v>258</v>
      </c>
      <c r="B32" s="157"/>
      <c r="C32" s="158"/>
      <c r="D32" s="158" t="s">
        <v>13</v>
      </c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251"/>
    </row>
    <row r="33" spans="1:17" ht="72.95" customHeight="1" x14ac:dyDescent="0.2">
      <c r="A33" s="159" t="s">
        <v>259</v>
      </c>
      <c r="B33" s="157"/>
      <c r="C33" s="158"/>
      <c r="D33" s="158" t="s">
        <v>20</v>
      </c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251"/>
    </row>
    <row r="34" spans="1:17" ht="72.95" customHeight="1" thickBot="1" x14ac:dyDescent="0.25">
      <c r="A34" s="257" t="s">
        <v>260</v>
      </c>
      <c r="B34" s="161"/>
      <c r="C34" s="162"/>
      <c r="D34" s="162" t="s">
        <v>20</v>
      </c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249"/>
    </row>
    <row r="35" spans="1:17" ht="36" customHeight="1" thickBot="1" x14ac:dyDescent="0.25">
      <c r="A35" s="160" t="s">
        <v>261</v>
      </c>
      <c r="B35" s="256"/>
      <c r="C35" s="256"/>
      <c r="D35" s="256"/>
      <c r="E35" s="256"/>
      <c r="F35" s="256"/>
      <c r="G35" s="256"/>
      <c r="H35" s="256"/>
      <c r="I35" s="256"/>
      <c r="J35" s="256"/>
      <c r="K35" s="256"/>
      <c r="L35" s="256"/>
      <c r="M35" s="256"/>
      <c r="N35" s="256"/>
      <c r="O35" s="256"/>
    </row>
    <row r="36" spans="1:17" ht="202.5" customHeight="1" x14ac:dyDescent="0.2">
      <c r="A36" s="255" t="s">
        <v>400</v>
      </c>
      <c r="B36" s="155" t="s">
        <v>235</v>
      </c>
      <c r="C36" s="156" t="s">
        <v>235</v>
      </c>
      <c r="D36" s="156" t="s">
        <v>235</v>
      </c>
      <c r="E36" s="156" t="s">
        <v>235</v>
      </c>
      <c r="F36" s="156" t="s">
        <v>235</v>
      </c>
      <c r="G36" s="156" t="s">
        <v>235</v>
      </c>
      <c r="H36" s="156" t="s">
        <v>235</v>
      </c>
      <c r="I36" s="156" t="s">
        <v>235</v>
      </c>
      <c r="J36" s="156" t="s">
        <v>235</v>
      </c>
      <c r="K36" s="156" t="s">
        <v>235</v>
      </c>
      <c r="L36" s="156" t="s">
        <v>235</v>
      </c>
      <c r="M36" s="156" t="s">
        <v>235</v>
      </c>
      <c r="N36" s="156" t="s">
        <v>235</v>
      </c>
      <c r="O36" s="254" t="s">
        <v>235</v>
      </c>
    </row>
    <row r="37" spans="1:17" ht="72.95" customHeight="1" x14ac:dyDescent="0.2">
      <c r="A37" s="253" t="s">
        <v>396</v>
      </c>
      <c r="B37" s="157" t="s">
        <v>235</v>
      </c>
      <c r="C37" s="158" t="s">
        <v>235</v>
      </c>
      <c r="D37" s="158" t="s">
        <v>235</v>
      </c>
      <c r="E37" s="158" t="s">
        <v>235</v>
      </c>
      <c r="F37" s="158" t="s">
        <v>235</v>
      </c>
      <c r="G37" s="158" t="s">
        <v>235</v>
      </c>
      <c r="H37" s="158" t="s">
        <v>235</v>
      </c>
      <c r="I37" s="158" t="s">
        <v>235</v>
      </c>
      <c r="J37" s="158" t="s">
        <v>235</v>
      </c>
      <c r="K37" s="158" t="s">
        <v>235</v>
      </c>
      <c r="L37" s="158" t="s">
        <v>235</v>
      </c>
      <c r="M37" s="158" t="s">
        <v>235</v>
      </c>
      <c r="N37" s="158" t="s">
        <v>235</v>
      </c>
      <c r="O37" s="251" t="s">
        <v>235</v>
      </c>
    </row>
    <row r="38" spans="1:17" ht="72.95" customHeight="1" x14ac:dyDescent="0.2">
      <c r="A38" s="253" t="s">
        <v>262</v>
      </c>
      <c r="B38" s="157" t="s">
        <v>235</v>
      </c>
      <c r="C38" s="158" t="s">
        <v>235</v>
      </c>
      <c r="D38" s="158" t="s">
        <v>235</v>
      </c>
      <c r="E38" s="158" t="s">
        <v>235</v>
      </c>
      <c r="F38" s="158" t="s">
        <v>235</v>
      </c>
      <c r="G38" s="158" t="s">
        <v>235</v>
      </c>
      <c r="H38" s="158" t="s">
        <v>235</v>
      </c>
      <c r="I38" s="158" t="s">
        <v>235</v>
      </c>
      <c r="J38" s="158" t="s">
        <v>235</v>
      </c>
      <c r="K38" s="158" t="s">
        <v>235</v>
      </c>
      <c r="L38" s="158" t="s">
        <v>235</v>
      </c>
      <c r="M38" s="158" t="s">
        <v>235</v>
      </c>
      <c r="N38" s="158" t="s">
        <v>235</v>
      </c>
      <c r="O38" s="251" t="s">
        <v>235</v>
      </c>
    </row>
    <row r="39" spans="1:17" ht="72.95" customHeight="1" x14ac:dyDescent="0.2">
      <c r="A39" s="253" t="s">
        <v>263</v>
      </c>
      <c r="B39" s="157" t="s">
        <v>20</v>
      </c>
      <c r="C39" s="158" t="s">
        <v>20</v>
      </c>
      <c r="D39" s="158" t="s">
        <v>14</v>
      </c>
      <c r="E39" s="158" t="s">
        <v>14</v>
      </c>
      <c r="F39" s="158" t="s">
        <v>14</v>
      </c>
      <c r="G39" s="158" t="s">
        <v>20</v>
      </c>
      <c r="H39" s="158" t="s">
        <v>20</v>
      </c>
      <c r="I39" s="158" t="s">
        <v>20</v>
      </c>
      <c r="J39" s="158" t="s">
        <v>20</v>
      </c>
      <c r="K39" s="158" t="s">
        <v>20</v>
      </c>
      <c r="L39" s="158" t="s">
        <v>20</v>
      </c>
      <c r="M39" s="158" t="s">
        <v>20</v>
      </c>
      <c r="N39" s="158" t="s">
        <v>20</v>
      </c>
      <c r="O39" s="251" t="s">
        <v>20</v>
      </c>
    </row>
    <row r="40" spans="1:17" ht="72.95" customHeight="1" x14ac:dyDescent="0.2">
      <c r="A40" s="159" t="s">
        <v>399</v>
      </c>
      <c r="B40" s="157" t="s">
        <v>239</v>
      </c>
      <c r="C40" s="158" t="s">
        <v>239</v>
      </c>
      <c r="D40" s="158" t="s">
        <v>239</v>
      </c>
      <c r="E40" s="158" t="s">
        <v>235</v>
      </c>
      <c r="F40" s="158" t="s">
        <v>235</v>
      </c>
      <c r="G40" s="158" t="s">
        <v>235</v>
      </c>
      <c r="H40" s="158" t="s">
        <v>239</v>
      </c>
      <c r="I40" s="158" t="s">
        <v>235</v>
      </c>
      <c r="J40" s="158" t="s">
        <v>235</v>
      </c>
      <c r="K40" s="158" t="s">
        <v>239</v>
      </c>
      <c r="L40" s="158" t="s">
        <v>239</v>
      </c>
      <c r="M40" s="158"/>
      <c r="N40" s="158"/>
      <c r="O40" s="251"/>
    </row>
    <row r="41" spans="1:17" ht="72.95" customHeight="1" x14ac:dyDescent="0.2">
      <c r="A41" s="252" t="s">
        <v>264</v>
      </c>
      <c r="B41" s="157"/>
      <c r="C41" s="158"/>
      <c r="D41" s="158" t="s">
        <v>14</v>
      </c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251"/>
      <c r="Q41" s="146" t="s">
        <v>395</v>
      </c>
    </row>
    <row r="42" spans="1:17" ht="72.95" customHeight="1" x14ac:dyDescent="0.2">
      <c r="A42" s="159" t="s">
        <v>265</v>
      </c>
      <c r="B42" s="157" t="s">
        <v>32</v>
      </c>
      <c r="C42" s="158" t="s">
        <v>32</v>
      </c>
      <c r="D42" s="158" t="s">
        <v>32</v>
      </c>
      <c r="E42" s="158" t="s">
        <v>32</v>
      </c>
      <c r="F42" s="158" t="s">
        <v>32</v>
      </c>
      <c r="G42" s="158" t="s">
        <v>32</v>
      </c>
      <c r="H42" s="158" t="s">
        <v>32</v>
      </c>
      <c r="I42" s="158" t="s">
        <v>32</v>
      </c>
      <c r="J42" s="158" t="s">
        <v>32</v>
      </c>
      <c r="K42" s="158" t="s">
        <v>32</v>
      </c>
      <c r="L42" s="158" t="s">
        <v>32</v>
      </c>
      <c r="M42" s="158" t="s">
        <v>32</v>
      </c>
      <c r="N42" s="158" t="s">
        <v>32</v>
      </c>
      <c r="O42" s="251" t="s">
        <v>32</v>
      </c>
    </row>
    <row r="43" spans="1:17" ht="72.95" customHeight="1" thickBot="1" x14ac:dyDescent="0.25">
      <c r="A43" s="250" t="s">
        <v>266</v>
      </c>
      <c r="B43" s="161" t="s">
        <v>25</v>
      </c>
      <c r="C43" s="162" t="s">
        <v>25</v>
      </c>
      <c r="D43" s="162" t="s">
        <v>251</v>
      </c>
      <c r="E43" s="162" t="s">
        <v>25</v>
      </c>
      <c r="F43" s="162" t="s">
        <v>25</v>
      </c>
      <c r="G43" s="162" t="s">
        <v>25</v>
      </c>
      <c r="H43" s="162" t="s">
        <v>25</v>
      </c>
      <c r="I43" s="162" t="s">
        <v>25</v>
      </c>
      <c r="J43" s="162" t="s">
        <v>25</v>
      </c>
      <c r="K43" s="162" t="s">
        <v>25</v>
      </c>
      <c r="L43" s="162" t="s">
        <v>25</v>
      </c>
      <c r="M43" s="162" t="s">
        <v>25</v>
      </c>
      <c r="N43" s="162" t="s">
        <v>25</v>
      </c>
      <c r="O43" s="249" t="s">
        <v>25</v>
      </c>
    </row>
    <row r="44" spans="1:17" ht="45.95" customHeight="1" thickBot="1" x14ac:dyDescent="0.25">
      <c r="A44" s="163"/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</row>
    <row r="45" spans="1:17" ht="36.950000000000003" customHeight="1" thickBot="1" x14ac:dyDescent="0.25">
      <c r="A45" s="283" t="s">
        <v>267</v>
      </c>
      <c r="B45" s="284"/>
      <c r="C45" s="284"/>
      <c r="D45" s="284"/>
      <c r="E45" s="285"/>
      <c r="F45" s="248"/>
      <c r="G45" s="145"/>
      <c r="H45" s="145"/>
      <c r="I45" s="145"/>
      <c r="J45" s="145"/>
      <c r="K45" s="145"/>
    </row>
    <row r="46" spans="1:17" ht="36.950000000000003" customHeight="1" x14ac:dyDescent="0.2">
      <c r="A46" s="247" t="s">
        <v>158</v>
      </c>
      <c r="B46" s="286" t="s">
        <v>268</v>
      </c>
      <c r="C46" s="286"/>
      <c r="D46" s="286"/>
      <c r="E46" s="287"/>
      <c r="F46" s="246"/>
      <c r="G46" s="145"/>
      <c r="H46" s="145"/>
      <c r="I46" s="145"/>
      <c r="J46" s="145"/>
      <c r="K46" s="145"/>
    </row>
    <row r="47" spans="1:17" ht="36.950000000000003" customHeight="1" x14ac:dyDescent="0.2">
      <c r="A47" s="244" t="s">
        <v>15</v>
      </c>
      <c r="B47" s="288" t="s">
        <v>394</v>
      </c>
      <c r="C47" s="288"/>
      <c r="D47" s="288"/>
      <c r="E47" s="289"/>
      <c r="F47" s="148"/>
      <c r="G47" s="145"/>
      <c r="H47" s="145"/>
      <c r="I47" s="145"/>
      <c r="J47" s="145"/>
      <c r="K47" s="145"/>
    </row>
    <row r="48" spans="1:17" ht="36.950000000000003" customHeight="1" x14ac:dyDescent="0.2">
      <c r="A48" s="244" t="s">
        <v>16</v>
      </c>
      <c r="B48" s="290" t="s">
        <v>393</v>
      </c>
      <c r="C48" s="291"/>
      <c r="D48" s="291"/>
      <c r="E48" s="292"/>
      <c r="F48" s="148"/>
      <c r="G48" s="145"/>
      <c r="H48" s="145"/>
      <c r="I48" s="145"/>
      <c r="J48" s="145"/>
      <c r="K48" s="145"/>
    </row>
    <row r="49" spans="1:11" ht="36.950000000000003" customHeight="1" x14ac:dyDescent="0.2">
      <c r="A49" s="244" t="s">
        <v>13</v>
      </c>
      <c r="B49" s="290" t="s">
        <v>392</v>
      </c>
      <c r="C49" s="291"/>
      <c r="D49" s="291"/>
      <c r="E49" s="292"/>
      <c r="F49" s="148"/>
      <c r="G49" s="145"/>
      <c r="H49" s="145"/>
      <c r="I49" s="145"/>
      <c r="J49" s="145"/>
      <c r="K49" s="145"/>
    </row>
    <row r="50" spans="1:11" ht="36.950000000000003" customHeight="1" x14ac:dyDescent="0.2">
      <c r="A50" s="244" t="s">
        <v>30</v>
      </c>
      <c r="B50" s="288" t="s">
        <v>391</v>
      </c>
      <c r="C50" s="288"/>
      <c r="D50" s="288"/>
      <c r="E50" s="289"/>
      <c r="F50" s="148"/>
      <c r="G50" s="145"/>
      <c r="H50" s="145"/>
      <c r="I50" s="145"/>
      <c r="J50" s="145"/>
      <c r="K50" s="145"/>
    </row>
    <row r="51" spans="1:11" ht="36.950000000000003" customHeight="1" x14ac:dyDescent="0.2">
      <c r="A51" s="244" t="s">
        <v>11</v>
      </c>
      <c r="B51" s="288" t="s">
        <v>390</v>
      </c>
      <c r="C51" s="288"/>
      <c r="D51" s="288"/>
      <c r="E51" s="289"/>
      <c r="F51" s="148"/>
      <c r="G51" s="145"/>
      <c r="H51" s="145"/>
      <c r="I51" s="145"/>
      <c r="J51" s="145"/>
      <c r="K51" s="145"/>
    </row>
    <row r="52" spans="1:11" ht="36.950000000000003" customHeight="1" x14ac:dyDescent="0.2">
      <c r="A52" s="244" t="s">
        <v>10</v>
      </c>
      <c r="B52" s="288" t="s">
        <v>389</v>
      </c>
      <c r="C52" s="288"/>
      <c r="D52" s="288"/>
      <c r="E52" s="289"/>
      <c r="F52" s="148"/>
      <c r="G52" s="145"/>
      <c r="H52" s="145"/>
      <c r="I52" s="145"/>
      <c r="J52" s="145"/>
      <c r="K52" s="145"/>
    </row>
    <row r="53" spans="1:11" ht="36.950000000000003" customHeight="1" x14ac:dyDescent="0.2">
      <c r="A53" s="244" t="s">
        <v>12</v>
      </c>
      <c r="B53" s="288" t="s">
        <v>269</v>
      </c>
      <c r="C53" s="288"/>
      <c r="D53" s="288"/>
      <c r="E53" s="289"/>
      <c r="F53" s="148"/>
      <c r="G53" s="145"/>
      <c r="H53" s="145"/>
      <c r="I53" s="145"/>
      <c r="J53" s="145"/>
      <c r="K53" s="145"/>
    </row>
    <row r="54" spans="1:11" ht="36.950000000000003" customHeight="1" x14ac:dyDescent="0.2">
      <c r="A54" s="244" t="s">
        <v>14</v>
      </c>
      <c r="B54" s="288" t="s">
        <v>270</v>
      </c>
      <c r="C54" s="288"/>
      <c r="D54" s="288"/>
      <c r="E54" s="289"/>
      <c r="F54" s="245"/>
      <c r="G54" s="145"/>
      <c r="H54" s="145"/>
      <c r="I54" s="145"/>
      <c r="J54" s="145"/>
      <c r="K54" s="145"/>
    </row>
    <row r="55" spans="1:11" ht="36.950000000000003" customHeight="1" x14ac:dyDescent="0.2">
      <c r="A55" s="244" t="s">
        <v>20</v>
      </c>
      <c r="B55" s="288" t="s">
        <v>388</v>
      </c>
      <c r="C55" s="288"/>
      <c r="D55" s="288"/>
      <c r="E55" s="289"/>
      <c r="F55" s="148"/>
      <c r="G55" s="145"/>
      <c r="H55" s="145"/>
      <c r="I55" s="145"/>
      <c r="J55" s="145"/>
      <c r="K55" s="145"/>
    </row>
    <row r="56" spans="1:11" ht="36.950000000000003" customHeight="1" x14ac:dyDescent="0.2">
      <c r="A56" s="244" t="s">
        <v>23</v>
      </c>
      <c r="B56" s="290" t="s">
        <v>387</v>
      </c>
      <c r="C56" s="291"/>
      <c r="D56" s="291"/>
      <c r="E56" s="292"/>
      <c r="F56" s="148"/>
      <c r="G56" s="145"/>
      <c r="H56" s="145"/>
      <c r="I56" s="145"/>
      <c r="J56" s="145"/>
      <c r="K56" s="145"/>
    </row>
    <row r="57" spans="1:11" ht="42.75" customHeight="1" x14ac:dyDescent="0.2">
      <c r="A57" s="244" t="s">
        <v>386</v>
      </c>
      <c r="B57" s="295" t="s">
        <v>385</v>
      </c>
      <c r="C57" s="295"/>
      <c r="D57" s="295"/>
      <c r="E57" s="296"/>
      <c r="F57" s="148"/>
    </row>
    <row r="58" spans="1:11" ht="29.25" customHeight="1" x14ac:dyDescent="0.2">
      <c r="A58" s="244" t="s">
        <v>251</v>
      </c>
      <c r="B58" s="295" t="s">
        <v>384</v>
      </c>
      <c r="C58" s="295"/>
      <c r="D58" s="295"/>
      <c r="E58" s="296"/>
    </row>
    <row r="59" spans="1:11" ht="28.5" customHeight="1" x14ac:dyDescent="0.2">
      <c r="A59" s="244" t="s">
        <v>32</v>
      </c>
      <c r="B59" s="295" t="s">
        <v>383</v>
      </c>
      <c r="C59" s="295"/>
      <c r="D59" s="295"/>
      <c r="E59" s="296"/>
    </row>
    <row r="60" spans="1:11" x14ac:dyDescent="0.2">
      <c r="A60" s="244" t="s">
        <v>28</v>
      </c>
      <c r="B60" s="295" t="s">
        <v>382</v>
      </c>
      <c r="C60" s="295"/>
      <c r="D60" s="295"/>
      <c r="E60" s="296"/>
    </row>
    <row r="61" spans="1:11" x14ac:dyDescent="0.2">
      <c r="A61" s="244" t="s">
        <v>25</v>
      </c>
      <c r="B61" s="290" t="s">
        <v>381</v>
      </c>
      <c r="C61" s="291"/>
      <c r="D61" s="291"/>
      <c r="E61" s="292"/>
    </row>
    <row r="62" spans="1:11" x14ac:dyDescent="0.2">
      <c r="A62" s="244" t="s">
        <v>41</v>
      </c>
      <c r="B62" s="288" t="s">
        <v>42</v>
      </c>
      <c r="C62" s="288"/>
      <c r="D62" s="288"/>
      <c r="E62" s="289"/>
    </row>
    <row r="63" spans="1:11" ht="15" thickBot="1" x14ac:dyDescent="0.25">
      <c r="A63" s="243" t="s">
        <v>235</v>
      </c>
      <c r="B63" s="293" t="s">
        <v>271</v>
      </c>
      <c r="C63" s="293"/>
      <c r="D63" s="293"/>
      <c r="E63" s="294"/>
    </row>
  </sheetData>
  <mergeCells count="20">
    <mergeCell ref="B54:E54"/>
    <mergeCell ref="B55:E55"/>
    <mergeCell ref="B62:E62"/>
    <mergeCell ref="B63:E63"/>
    <mergeCell ref="B56:E56"/>
    <mergeCell ref="B57:E57"/>
    <mergeCell ref="B58:E58"/>
    <mergeCell ref="B59:E59"/>
    <mergeCell ref="B60:E60"/>
    <mergeCell ref="B61:E61"/>
    <mergeCell ref="B49:E49"/>
    <mergeCell ref="B50:E50"/>
    <mergeCell ref="B51:E51"/>
    <mergeCell ref="B52:E52"/>
    <mergeCell ref="B53:E53"/>
    <mergeCell ref="B5:O5"/>
    <mergeCell ref="A45:E45"/>
    <mergeCell ref="B46:E46"/>
    <mergeCell ref="B47:E47"/>
    <mergeCell ref="B48:E48"/>
  </mergeCells>
  <pageMargins left="0.70866141732283472" right="0.70866141732283472" top="0.78740157480314965" bottom="0.78740157480314965" header="0.31496062992125984" footer="0.31496062992125984"/>
  <pageSetup paperSize="9" scale="48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0"/>
  <sheetViews>
    <sheetView showGridLines="0" workbookViewId="0">
      <selection activeCell="C7" sqref="C7:D7"/>
    </sheetView>
  </sheetViews>
  <sheetFormatPr baseColWidth="10" defaultColWidth="11.42578125" defaultRowHeight="35.1" customHeight="1" x14ac:dyDescent="0.2"/>
  <cols>
    <col min="1" max="1" width="60.140625" style="168" customWidth="1"/>
    <col min="2" max="2" width="82.85546875" style="168" customWidth="1"/>
    <col min="3" max="256" width="11.42578125" style="165"/>
    <col min="257" max="257" width="60.140625" style="165" customWidth="1"/>
    <col min="258" max="258" width="82.85546875" style="165" customWidth="1"/>
    <col min="259" max="512" width="11.42578125" style="165"/>
    <col min="513" max="513" width="60.140625" style="165" customWidth="1"/>
    <col min="514" max="514" width="82.85546875" style="165" customWidth="1"/>
    <col min="515" max="768" width="11.42578125" style="165"/>
    <col min="769" max="769" width="60.140625" style="165" customWidth="1"/>
    <col min="770" max="770" width="82.85546875" style="165" customWidth="1"/>
    <col min="771" max="1024" width="11.42578125" style="165"/>
    <col min="1025" max="1025" width="60.140625" style="165" customWidth="1"/>
    <col min="1026" max="1026" width="82.85546875" style="165" customWidth="1"/>
    <col min="1027" max="1280" width="11.42578125" style="165"/>
    <col min="1281" max="1281" width="60.140625" style="165" customWidth="1"/>
    <col min="1282" max="1282" width="82.85546875" style="165" customWidth="1"/>
    <col min="1283" max="1536" width="11.42578125" style="165"/>
    <col min="1537" max="1537" width="60.140625" style="165" customWidth="1"/>
    <col min="1538" max="1538" width="82.85546875" style="165" customWidth="1"/>
    <col min="1539" max="1792" width="11.42578125" style="165"/>
    <col min="1793" max="1793" width="60.140625" style="165" customWidth="1"/>
    <col min="1794" max="1794" width="82.85546875" style="165" customWidth="1"/>
    <col min="1795" max="2048" width="11.42578125" style="165"/>
    <col min="2049" max="2049" width="60.140625" style="165" customWidth="1"/>
    <col min="2050" max="2050" width="82.85546875" style="165" customWidth="1"/>
    <col min="2051" max="2304" width="11.42578125" style="165"/>
    <col min="2305" max="2305" width="60.140625" style="165" customWidth="1"/>
    <col min="2306" max="2306" width="82.85546875" style="165" customWidth="1"/>
    <col min="2307" max="2560" width="11.42578125" style="165"/>
    <col min="2561" max="2561" width="60.140625" style="165" customWidth="1"/>
    <col min="2562" max="2562" width="82.85546875" style="165" customWidth="1"/>
    <col min="2563" max="2816" width="11.42578125" style="165"/>
    <col min="2817" max="2817" width="60.140625" style="165" customWidth="1"/>
    <col min="2818" max="2818" width="82.85546875" style="165" customWidth="1"/>
    <col min="2819" max="3072" width="11.42578125" style="165"/>
    <col min="3073" max="3073" width="60.140625" style="165" customWidth="1"/>
    <col min="3074" max="3074" width="82.85546875" style="165" customWidth="1"/>
    <col min="3075" max="3328" width="11.42578125" style="165"/>
    <col min="3329" max="3329" width="60.140625" style="165" customWidth="1"/>
    <col min="3330" max="3330" width="82.85546875" style="165" customWidth="1"/>
    <col min="3331" max="3584" width="11.42578125" style="165"/>
    <col min="3585" max="3585" width="60.140625" style="165" customWidth="1"/>
    <col min="3586" max="3586" width="82.85546875" style="165" customWidth="1"/>
    <col min="3587" max="3840" width="11.42578125" style="165"/>
    <col min="3841" max="3841" width="60.140625" style="165" customWidth="1"/>
    <col min="3842" max="3842" width="82.85546875" style="165" customWidth="1"/>
    <col min="3843" max="4096" width="11.42578125" style="165"/>
    <col min="4097" max="4097" width="60.140625" style="165" customWidth="1"/>
    <col min="4098" max="4098" width="82.85546875" style="165" customWidth="1"/>
    <col min="4099" max="4352" width="11.42578125" style="165"/>
    <col min="4353" max="4353" width="60.140625" style="165" customWidth="1"/>
    <col min="4354" max="4354" width="82.85546875" style="165" customWidth="1"/>
    <col min="4355" max="4608" width="11.42578125" style="165"/>
    <col min="4609" max="4609" width="60.140625" style="165" customWidth="1"/>
    <col min="4610" max="4610" width="82.85546875" style="165" customWidth="1"/>
    <col min="4611" max="4864" width="11.42578125" style="165"/>
    <col min="4865" max="4865" width="60.140625" style="165" customWidth="1"/>
    <col min="4866" max="4866" width="82.85546875" style="165" customWidth="1"/>
    <col min="4867" max="5120" width="11.42578125" style="165"/>
    <col min="5121" max="5121" width="60.140625" style="165" customWidth="1"/>
    <col min="5122" max="5122" width="82.85546875" style="165" customWidth="1"/>
    <col min="5123" max="5376" width="11.42578125" style="165"/>
    <col min="5377" max="5377" width="60.140625" style="165" customWidth="1"/>
    <col min="5378" max="5378" width="82.85546875" style="165" customWidth="1"/>
    <col min="5379" max="5632" width="11.42578125" style="165"/>
    <col min="5633" max="5633" width="60.140625" style="165" customWidth="1"/>
    <col min="5634" max="5634" width="82.85546875" style="165" customWidth="1"/>
    <col min="5635" max="5888" width="11.42578125" style="165"/>
    <col min="5889" max="5889" width="60.140625" style="165" customWidth="1"/>
    <col min="5890" max="5890" width="82.85546875" style="165" customWidth="1"/>
    <col min="5891" max="6144" width="11.42578125" style="165"/>
    <col min="6145" max="6145" width="60.140625" style="165" customWidth="1"/>
    <col min="6146" max="6146" width="82.85546875" style="165" customWidth="1"/>
    <col min="6147" max="6400" width="11.42578125" style="165"/>
    <col min="6401" max="6401" width="60.140625" style="165" customWidth="1"/>
    <col min="6402" max="6402" width="82.85546875" style="165" customWidth="1"/>
    <col min="6403" max="6656" width="11.42578125" style="165"/>
    <col min="6657" max="6657" width="60.140625" style="165" customWidth="1"/>
    <col min="6658" max="6658" width="82.85546875" style="165" customWidth="1"/>
    <col min="6659" max="6912" width="11.42578125" style="165"/>
    <col min="6913" max="6913" width="60.140625" style="165" customWidth="1"/>
    <col min="6914" max="6914" width="82.85546875" style="165" customWidth="1"/>
    <col min="6915" max="7168" width="11.42578125" style="165"/>
    <col min="7169" max="7169" width="60.140625" style="165" customWidth="1"/>
    <col min="7170" max="7170" width="82.85546875" style="165" customWidth="1"/>
    <col min="7171" max="7424" width="11.42578125" style="165"/>
    <col min="7425" max="7425" width="60.140625" style="165" customWidth="1"/>
    <col min="7426" max="7426" width="82.85546875" style="165" customWidth="1"/>
    <col min="7427" max="7680" width="11.42578125" style="165"/>
    <col min="7681" max="7681" width="60.140625" style="165" customWidth="1"/>
    <col min="7682" max="7682" width="82.85546875" style="165" customWidth="1"/>
    <col min="7683" max="7936" width="11.42578125" style="165"/>
    <col min="7937" max="7937" width="60.140625" style="165" customWidth="1"/>
    <col min="7938" max="7938" width="82.85546875" style="165" customWidth="1"/>
    <col min="7939" max="8192" width="11.42578125" style="165"/>
    <col min="8193" max="8193" width="60.140625" style="165" customWidth="1"/>
    <col min="8194" max="8194" width="82.85546875" style="165" customWidth="1"/>
    <col min="8195" max="8448" width="11.42578125" style="165"/>
    <col min="8449" max="8449" width="60.140625" style="165" customWidth="1"/>
    <col min="8450" max="8450" width="82.85546875" style="165" customWidth="1"/>
    <col min="8451" max="8704" width="11.42578125" style="165"/>
    <col min="8705" max="8705" width="60.140625" style="165" customWidth="1"/>
    <col min="8706" max="8706" width="82.85546875" style="165" customWidth="1"/>
    <col min="8707" max="8960" width="11.42578125" style="165"/>
    <col min="8961" max="8961" width="60.140625" style="165" customWidth="1"/>
    <col min="8962" max="8962" width="82.85546875" style="165" customWidth="1"/>
    <col min="8963" max="9216" width="11.42578125" style="165"/>
    <col min="9217" max="9217" width="60.140625" style="165" customWidth="1"/>
    <col min="9218" max="9218" width="82.85546875" style="165" customWidth="1"/>
    <col min="9219" max="9472" width="11.42578125" style="165"/>
    <col min="9473" max="9473" width="60.140625" style="165" customWidth="1"/>
    <col min="9474" max="9474" width="82.85546875" style="165" customWidth="1"/>
    <col min="9475" max="9728" width="11.42578125" style="165"/>
    <col min="9729" max="9729" width="60.140625" style="165" customWidth="1"/>
    <col min="9730" max="9730" width="82.85546875" style="165" customWidth="1"/>
    <col min="9731" max="9984" width="11.42578125" style="165"/>
    <col min="9985" max="9985" width="60.140625" style="165" customWidth="1"/>
    <col min="9986" max="9986" width="82.85546875" style="165" customWidth="1"/>
    <col min="9987" max="10240" width="11.42578125" style="165"/>
    <col min="10241" max="10241" width="60.140625" style="165" customWidth="1"/>
    <col min="10242" max="10242" width="82.85546875" style="165" customWidth="1"/>
    <col min="10243" max="10496" width="11.42578125" style="165"/>
    <col min="10497" max="10497" width="60.140625" style="165" customWidth="1"/>
    <col min="10498" max="10498" width="82.85546875" style="165" customWidth="1"/>
    <col min="10499" max="10752" width="11.42578125" style="165"/>
    <col min="10753" max="10753" width="60.140625" style="165" customWidth="1"/>
    <col min="10754" max="10754" width="82.85546875" style="165" customWidth="1"/>
    <col min="10755" max="11008" width="11.42578125" style="165"/>
    <col min="11009" max="11009" width="60.140625" style="165" customWidth="1"/>
    <col min="11010" max="11010" width="82.85546875" style="165" customWidth="1"/>
    <col min="11011" max="11264" width="11.42578125" style="165"/>
    <col min="11265" max="11265" width="60.140625" style="165" customWidth="1"/>
    <col min="11266" max="11266" width="82.85546875" style="165" customWidth="1"/>
    <col min="11267" max="11520" width="11.42578125" style="165"/>
    <col min="11521" max="11521" width="60.140625" style="165" customWidth="1"/>
    <col min="11522" max="11522" width="82.85546875" style="165" customWidth="1"/>
    <col min="11523" max="11776" width="11.42578125" style="165"/>
    <col min="11777" max="11777" width="60.140625" style="165" customWidth="1"/>
    <col min="11778" max="11778" width="82.85546875" style="165" customWidth="1"/>
    <col min="11779" max="12032" width="11.42578125" style="165"/>
    <col min="12033" max="12033" width="60.140625" style="165" customWidth="1"/>
    <col min="12034" max="12034" width="82.85546875" style="165" customWidth="1"/>
    <col min="12035" max="12288" width="11.42578125" style="165"/>
    <col min="12289" max="12289" width="60.140625" style="165" customWidth="1"/>
    <col min="12290" max="12290" width="82.85546875" style="165" customWidth="1"/>
    <col min="12291" max="12544" width="11.42578125" style="165"/>
    <col min="12545" max="12545" width="60.140625" style="165" customWidth="1"/>
    <col min="12546" max="12546" width="82.85546875" style="165" customWidth="1"/>
    <col min="12547" max="12800" width="11.42578125" style="165"/>
    <col min="12801" max="12801" width="60.140625" style="165" customWidth="1"/>
    <col min="12802" max="12802" width="82.85546875" style="165" customWidth="1"/>
    <col min="12803" max="13056" width="11.42578125" style="165"/>
    <col min="13057" max="13057" width="60.140625" style="165" customWidth="1"/>
    <col min="13058" max="13058" width="82.85546875" style="165" customWidth="1"/>
    <col min="13059" max="13312" width="11.42578125" style="165"/>
    <col min="13313" max="13313" width="60.140625" style="165" customWidth="1"/>
    <col min="13314" max="13314" width="82.85546875" style="165" customWidth="1"/>
    <col min="13315" max="13568" width="11.42578125" style="165"/>
    <col min="13569" max="13569" width="60.140625" style="165" customWidth="1"/>
    <col min="13570" max="13570" width="82.85546875" style="165" customWidth="1"/>
    <col min="13571" max="13824" width="11.42578125" style="165"/>
    <col min="13825" max="13825" width="60.140625" style="165" customWidth="1"/>
    <col min="13826" max="13826" width="82.85546875" style="165" customWidth="1"/>
    <col min="13827" max="14080" width="11.42578125" style="165"/>
    <col min="14081" max="14081" width="60.140625" style="165" customWidth="1"/>
    <col min="14082" max="14082" width="82.85546875" style="165" customWidth="1"/>
    <col min="14083" max="14336" width="11.42578125" style="165"/>
    <col min="14337" max="14337" width="60.140625" style="165" customWidth="1"/>
    <col min="14338" max="14338" width="82.85546875" style="165" customWidth="1"/>
    <col min="14339" max="14592" width="11.42578125" style="165"/>
    <col min="14593" max="14593" width="60.140625" style="165" customWidth="1"/>
    <col min="14594" max="14594" width="82.85546875" style="165" customWidth="1"/>
    <col min="14595" max="14848" width="11.42578125" style="165"/>
    <col min="14849" max="14849" width="60.140625" style="165" customWidth="1"/>
    <col min="14850" max="14850" width="82.85546875" style="165" customWidth="1"/>
    <col min="14851" max="15104" width="11.42578125" style="165"/>
    <col min="15105" max="15105" width="60.140625" style="165" customWidth="1"/>
    <col min="15106" max="15106" width="82.85546875" style="165" customWidth="1"/>
    <col min="15107" max="15360" width="11.42578125" style="165"/>
    <col min="15361" max="15361" width="60.140625" style="165" customWidth="1"/>
    <col min="15362" max="15362" width="82.85546875" style="165" customWidth="1"/>
    <col min="15363" max="15616" width="11.42578125" style="165"/>
    <col min="15617" max="15617" width="60.140625" style="165" customWidth="1"/>
    <col min="15618" max="15618" width="82.85546875" style="165" customWidth="1"/>
    <col min="15619" max="15872" width="11.42578125" style="165"/>
    <col min="15873" max="15873" width="60.140625" style="165" customWidth="1"/>
    <col min="15874" max="15874" width="82.85546875" style="165" customWidth="1"/>
    <col min="15875" max="16128" width="11.42578125" style="165"/>
    <col min="16129" max="16129" width="60.140625" style="165" customWidth="1"/>
    <col min="16130" max="16130" width="82.85546875" style="165" customWidth="1"/>
    <col min="16131" max="16384" width="11.42578125" style="165"/>
  </cols>
  <sheetData>
    <row r="1" spans="1:2" ht="35.1" customHeight="1" x14ac:dyDescent="0.2">
      <c r="A1" s="164" t="s">
        <v>272</v>
      </c>
      <c r="B1" s="164" t="s">
        <v>273</v>
      </c>
    </row>
    <row r="2" spans="1:2" ht="35.1" customHeight="1" x14ac:dyDescent="0.2">
      <c r="A2" s="166"/>
      <c r="B2" s="167" t="s">
        <v>274</v>
      </c>
    </row>
    <row r="3" spans="1:2" ht="15" customHeight="1" thickBot="1" x14ac:dyDescent="0.25">
      <c r="A3" s="165"/>
    </row>
    <row r="4" spans="1:2" ht="17.100000000000001" customHeight="1" x14ac:dyDescent="0.2">
      <c r="A4" s="300" t="s">
        <v>275</v>
      </c>
      <c r="B4" s="302" t="s">
        <v>175</v>
      </c>
    </row>
    <row r="5" spans="1:2" ht="17.100000000000001" customHeight="1" thickBot="1" x14ac:dyDescent="0.25">
      <c r="A5" s="301"/>
      <c r="B5" s="303"/>
    </row>
    <row r="6" spans="1:2" s="169" customFormat="1" ht="35.1" customHeight="1" x14ac:dyDescent="0.2">
      <c r="A6" s="304" t="s">
        <v>276</v>
      </c>
      <c r="B6" s="304"/>
    </row>
    <row r="7" spans="1:2" ht="53.1" customHeight="1" x14ac:dyDescent="0.2">
      <c r="A7" s="170" t="s">
        <v>277</v>
      </c>
      <c r="B7" s="170" t="s">
        <v>278</v>
      </c>
    </row>
    <row r="8" spans="1:2" ht="53.1" customHeight="1" x14ac:dyDescent="0.2">
      <c r="A8" s="170" t="s">
        <v>279</v>
      </c>
      <c r="B8" s="170" t="s">
        <v>280</v>
      </c>
    </row>
    <row r="9" spans="1:2" ht="53.1" customHeight="1" x14ac:dyDescent="0.2">
      <c r="A9" s="170" t="s">
        <v>281</v>
      </c>
      <c r="B9" s="170" t="s">
        <v>282</v>
      </c>
    </row>
    <row r="10" spans="1:2" ht="53.1" customHeight="1" x14ac:dyDescent="0.2">
      <c r="A10" s="170" t="s">
        <v>283</v>
      </c>
      <c r="B10" s="170" t="s">
        <v>284</v>
      </c>
    </row>
    <row r="11" spans="1:2" ht="53.1" customHeight="1" x14ac:dyDescent="0.2">
      <c r="A11" s="170" t="s">
        <v>285</v>
      </c>
      <c r="B11" s="170" t="s">
        <v>286</v>
      </c>
    </row>
    <row r="12" spans="1:2" ht="53.1" customHeight="1" x14ac:dyDescent="0.2">
      <c r="A12" s="170" t="s">
        <v>287</v>
      </c>
      <c r="B12" s="170" t="s">
        <v>288</v>
      </c>
    </row>
    <row r="13" spans="1:2" ht="53.1" customHeight="1" x14ac:dyDescent="0.2">
      <c r="A13" s="170" t="s">
        <v>289</v>
      </c>
      <c r="B13" s="170" t="s">
        <v>290</v>
      </c>
    </row>
    <row r="14" spans="1:2" ht="78" customHeight="1" x14ac:dyDescent="0.2">
      <c r="A14" s="305" t="s">
        <v>291</v>
      </c>
      <c r="B14" s="306"/>
    </row>
    <row r="15" spans="1:2" ht="53.1" customHeight="1" x14ac:dyDescent="0.2">
      <c r="A15" s="297" t="s">
        <v>292</v>
      </c>
      <c r="B15" s="298"/>
    </row>
    <row r="16" spans="1:2" ht="53.1" customHeight="1" x14ac:dyDescent="0.2">
      <c r="A16" s="170" t="s">
        <v>293</v>
      </c>
      <c r="B16" s="170" t="s">
        <v>294</v>
      </c>
    </row>
    <row r="17" spans="1:2" ht="69" customHeight="1" x14ac:dyDescent="0.2">
      <c r="A17" s="170" t="s">
        <v>295</v>
      </c>
      <c r="B17" s="170" t="s">
        <v>296</v>
      </c>
    </row>
    <row r="18" spans="1:2" ht="78.95" customHeight="1" x14ac:dyDescent="0.2">
      <c r="A18" s="170" t="s">
        <v>297</v>
      </c>
      <c r="B18" s="170" t="s">
        <v>298</v>
      </c>
    </row>
    <row r="19" spans="1:2" ht="53.1" customHeight="1" x14ac:dyDescent="0.2">
      <c r="A19" s="170" t="s">
        <v>299</v>
      </c>
      <c r="B19" s="170" t="s">
        <v>300</v>
      </c>
    </row>
    <row r="20" spans="1:2" ht="53.1" customHeight="1" x14ac:dyDescent="0.2">
      <c r="A20" s="170" t="s">
        <v>301</v>
      </c>
      <c r="B20" s="170" t="s">
        <v>302</v>
      </c>
    </row>
    <row r="21" spans="1:2" ht="53.1" customHeight="1" x14ac:dyDescent="0.2">
      <c r="A21" s="170" t="s">
        <v>303</v>
      </c>
      <c r="B21" s="170" t="s">
        <v>304</v>
      </c>
    </row>
    <row r="22" spans="1:2" ht="53.1" customHeight="1" x14ac:dyDescent="0.2">
      <c r="A22" s="170" t="s">
        <v>305</v>
      </c>
      <c r="B22" s="170" t="s">
        <v>306</v>
      </c>
    </row>
    <row r="23" spans="1:2" ht="53.1" customHeight="1" x14ac:dyDescent="0.2">
      <c r="A23" s="170" t="s">
        <v>307</v>
      </c>
      <c r="B23" s="170" t="s">
        <v>308</v>
      </c>
    </row>
    <row r="24" spans="1:2" ht="53.1" customHeight="1" x14ac:dyDescent="0.2">
      <c r="A24" s="170" t="s">
        <v>309</v>
      </c>
      <c r="B24" s="170" t="s">
        <v>310</v>
      </c>
    </row>
    <row r="25" spans="1:2" ht="53.1" customHeight="1" x14ac:dyDescent="0.2">
      <c r="A25" s="170" t="s">
        <v>311</v>
      </c>
      <c r="B25" s="170" t="s">
        <v>312</v>
      </c>
    </row>
    <row r="26" spans="1:2" ht="53.1" customHeight="1" x14ac:dyDescent="0.2">
      <c r="A26" s="170" t="s">
        <v>313</v>
      </c>
      <c r="B26" s="170" t="s">
        <v>314</v>
      </c>
    </row>
    <row r="27" spans="1:2" ht="53.1" customHeight="1" x14ac:dyDescent="0.2">
      <c r="A27" s="170" t="s">
        <v>315</v>
      </c>
      <c r="B27" s="170" t="s">
        <v>316</v>
      </c>
    </row>
    <row r="28" spans="1:2" ht="53.1" customHeight="1" x14ac:dyDescent="0.2">
      <c r="A28" s="297" t="s">
        <v>317</v>
      </c>
      <c r="B28" s="298"/>
    </row>
    <row r="29" spans="1:2" ht="53.1" customHeight="1" x14ac:dyDescent="0.2">
      <c r="A29" s="170" t="s">
        <v>318</v>
      </c>
      <c r="B29" s="170" t="s">
        <v>319</v>
      </c>
    </row>
    <row r="30" spans="1:2" ht="53.1" customHeight="1" x14ac:dyDescent="0.2">
      <c r="A30" s="170" t="s">
        <v>320</v>
      </c>
      <c r="B30" s="170" t="s">
        <v>310</v>
      </c>
    </row>
    <row r="31" spans="1:2" ht="53.1" customHeight="1" x14ac:dyDescent="0.2">
      <c r="A31" s="170" t="s">
        <v>321</v>
      </c>
      <c r="B31" s="170" t="s">
        <v>322</v>
      </c>
    </row>
    <row r="32" spans="1:2" ht="53.1" customHeight="1" x14ac:dyDescent="0.2">
      <c r="A32" s="170" t="s">
        <v>323</v>
      </c>
      <c r="B32" s="170" t="s">
        <v>324</v>
      </c>
    </row>
    <row r="33" spans="1:2" ht="53.1" customHeight="1" x14ac:dyDescent="0.2">
      <c r="A33" s="170" t="s">
        <v>325</v>
      </c>
      <c r="B33" s="170" t="s">
        <v>326</v>
      </c>
    </row>
    <row r="34" spans="1:2" ht="53.1" customHeight="1" x14ac:dyDescent="0.2">
      <c r="A34" s="170" t="s">
        <v>327</v>
      </c>
      <c r="B34" s="170" t="s">
        <v>310</v>
      </c>
    </row>
    <row r="35" spans="1:2" ht="53.1" customHeight="1" x14ac:dyDescent="0.2">
      <c r="A35" s="170" t="s">
        <v>315</v>
      </c>
      <c r="B35" s="170" t="s">
        <v>316</v>
      </c>
    </row>
    <row r="36" spans="1:2" ht="53.1" customHeight="1" x14ac:dyDescent="0.2">
      <c r="A36" s="170" t="s">
        <v>311</v>
      </c>
      <c r="B36" s="170" t="s">
        <v>328</v>
      </c>
    </row>
    <row r="37" spans="1:2" ht="53.1" customHeight="1" x14ac:dyDescent="0.2">
      <c r="A37" s="297" t="s">
        <v>329</v>
      </c>
      <c r="B37" s="298"/>
    </row>
    <row r="38" spans="1:2" ht="69" customHeight="1" x14ac:dyDescent="0.2">
      <c r="A38" s="170" t="s">
        <v>330</v>
      </c>
      <c r="B38" s="171" t="s">
        <v>331</v>
      </c>
    </row>
    <row r="39" spans="1:2" ht="53.1" customHeight="1" x14ac:dyDescent="0.2">
      <c r="A39" s="297" t="s">
        <v>332</v>
      </c>
      <c r="B39" s="298"/>
    </row>
    <row r="40" spans="1:2" ht="53.1" customHeight="1" x14ac:dyDescent="0.2">
      <c r="A40" s="170" t="s">
        <v>333</v>
      </c>
      <c r="B40" s="170" t="s">
        <v>294</v>
      </c>
    </row>
    <row r="41" spans="1:2" ht="53.1" customHeight="1" x14ac:dyDescent="0.2">
      <c r="A41" s="170" t="s">
        <v>334</v>
      </c>
      <c r="B41" s="170" t="s">
        <v>335</v>
      </c>
    </row>
    <row r="42" spans="1:2" ht="53.1" customHeight="1" x14ac:dyDescent="0.2">
      <c r="A42" s="170" t="s">
        <v>320</v>
      </c>
      <c r="B42" s="170" t="s">
        <v>310</v>
      </c>
    </row>
    <row r="43" spans="1:2" ht="53.1" customHeight="1" x14ac:dyDescent="0.2">
      <c r="A43" s="170" t="s">
        <v>336</v>
      </c>
      <c r="B43" s="170" t="s">
        <v>337</v>
      </c>
    </row>
    <row r="44" spans="1:2" ht="53.1" customHeight="1" x14ac:dyDescent="0.2">
      <c r="A44" s="170" t="s">
        <v>323</v>
      </c>
      <c r="B44" s="170" t="s">
        <v>324</v>
      </c>
    </row>
    <row r="45" spans="1:2" ht="53.1" customHeight="1" x14ac:dyDescent="0.2">
      <c r="A45" s="172" t="s">
        <v>338</v>
      </c>
      <c r="B45" s="172" t="s">
        <v>319</v>
      </c>
    </row>
    <row r="46" spans="1:2" ht="35.1" customHeight="1" x14ac:dyDescent="0.2">
      <c r="A46" s="172" t="s">
        <v>339</v>
      </c>
      <c r="B46" s="170" t="s">
        <v>310</v>
      </c>
    </row>
    <row r="47" spans="1:2" ht="35.1" customHeight="1" x14ac:dyDescent="0.2">
      <c r="A47" s="172" t="s">
        <v>340</v>
      </c>
      <c r="B47" s="172" t="s">
        <v>341</v>
      </c>
    </row>
    <row r="48" spans="1:2" ht="35.1" customHeight="1" x14ac:dyDescent="0.2">
      <c r="A48" s="172" t="s">
        <v>342</v>
      </c>
      <c r="B48" s="170" t="s">
        <v>324</v>
      </c>
    </row>
    <row r="49" spans="1:2" ht="35.1" customHeight="1" x14ac:dyDescent="0.2">
      <c r="A49" s="299" t="s">
        <v>343</v>
      </c>
      <c r="B49" s="298"/>
    </row>
    <row r="50" spans="1:2" ht="93.95" customHeight="1" x14ac:dyDescent="0.2">
      <c r="A50" s="173" t="s">
        <v>344</v>
      </c>
      <c r="B50" s="173" t="s">
        <v>345</v>
      </c>
    </row>
  </sheetData>
  <mergeCells count="9">
    <mergeCell ref="A37:B37"/>
    <mergeCell ref="A39:B39"/>
    <mergeCell ref="A49:B49"/>
    <mergeCell ref="A4:A5"/>
    <mergeCell ref="B4:B5"/>
    <mergeCell ref="A6:B6"/>
    <mergeCell ref="A14:B14"/>
    <mergeCell ref="A15:B15"/>
    <mergeCell ref="A28:B28"/>
  </mergeCells>
  <phoneticPr fontId="19" type="noConversion"/>
  <printOptions horizontalCentered="1"/>
  <pageMargins left="0.47244094488188981" right="0.51181102362204722" top="0.98425196850393704" bottom="0.98425196850393704" header="0.51181102362204722" footer="0.51181102362204722"/>
  <pageSetup paperSize="9" scale="81" orientation="landscape" horizontalDpi="300" verticalDpi="300"/>
  <headerFooter alignWithMargins="0">
    <oddFooter>&amp;R&amp;"Tahoma,Standard"&amp;8Druckdatum: &amp;D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7"/>
  <sheetViews>
    <sheetView showGridLines="0" showZeros="0" showOutlineSymbols="0" workbookViewId="0">
      <selection sqref="A1:H64"/>
    </sheetView>
  </sheetViews>
  <sheetFormatPr baseColWidth="10" defaultColWidth="11.42578125" defaultRowHeight="15" customHeight="1" x14ac:dyDescent="0.2"/>
  <cols>
    <col min="1" max="1" width="5.7109375" style="49" customWidth="1"/>
    <col min="2" max="2" width="14" style="38" customWidth="1"/>
    <col min="3" max="3" width="40.28515625" style="38" customWidth="1"/>
    <col min="4" max="4" width="11.42578125" style="39"/>
    <col min="5" max="5" width="11.42578125" style="40"/>
    <col min="6" max="6" width="3.42578125" style="37" customWidth="1"/>
    <col min="7" max="16384" width="11.42578125" style="37"/>
  </cols>
  <sheetData>
    <row r="1" spans="1:8" x14ac:dyDescent="0.2">
      <c r="A1" s="184"/>
      <c r="B1" s="185"/>
      <c r="C1" s="185"/>
      <c r="D1" s="186"/>
      <c r="E1" s="187"/>
      <c r="F1" s="187"/>
      <c r="G1" s="188"/>
      <c r="H1" s="188"/>
    </row>
    <row r="2" spans="1:8" ht="15" customHeight="1" x14ac:dyDescent="0.2">
      <c r="A2" s="189"/>
      <c r="B2" s="188"/>
      <c r="C2" s="188"/>
      <c r="D2" s="190"/>
      <c r="E2" s="191"/>
      <c r="F2" s="188"/>
      <c r="G2" s="188"/>
      <c r="H2" s="188"/>
    </row>
    <row r="3" spans="1:8" ht="15" customHeight="1" x14ac:dyDescent="0.2">
      <c r="A3" s="187"/>
      <c r="B3" s="188"/>
      <c r="C3" s="192" t="s">
        <v>43</v>
      </c>
      <c r="D3" s="307"/>
      <c r="E3" s="308"/>
      <c r="F3" s="188"/>
      <c r="G3" s="188"/>
      <c r="H3" s="188"/>
    </row>
    <row r="4" spans="1:8" ht="15" customHeight="1" x14ac:dyDescent="0.2">
      <c r="A4" s="187"/>
      <c r="B4" s="188"/>
      <c r="C4" s="193"/>
      <c r="D4" s="194"/>
      <c r="E4" s="188"/>
      <c r="F4" s="188"/>
      <c r="G4" s="188"/>
      <c r="H4" s="188"/>
    </row>
    <row r="5" spans="1:8" ht="15" customHeight="1" x14ac:dyDescent="0.2">
      <c r="A5" s="187" t="s">
        <v>44</v>
      </c>
      <c r="B5" s="188"/>
      <c r="C5" s="193"/>
      <c r="D5" s="194"/>
      <c r="E5" s="188"/>
      <c r="F5" s="188"/>
      <c r="G5" s="188"/>
      <c r="H5" s="188"/>
    </row>
    <row r="6" spans="1:8" ht="15" customHeight="1" x14ac:dyDescent="0.2">
      <c r="A6" s="187"/>
      <c r="B6" s="188"/>
      <c r="C6" s="188"/>
      <c r="D6" s="194"/>
      <c r="E6" s="188"/>
      <c r="F6" s="188"/>
      <c r="G6" s="188"/>
      <c r="H6" s="188"/>
    </row>
    <row r="7" spans="1:8" ht="15" customHeight="1" thickBot="1" x14ac:dyDescent="0.25">
      <c r="A7" s="189"/>
      <c r="B7" s="188"/>
      <c r="C7" s="188"/>
      <c r="D7" s="194"/>
      <c r="E7" s="188"/>
      <c r="F7" s="188"/>
      <c r="G7" s="188"/>
      <c r="H7" s="188"/>
    </row>
    <row r="8" spans="1:8" s="36" customFormat="1" ht="15" customHeight="1" thickTop="1" x14ac:dyDescent="0.2">
      <c r="A8" s="41"/>
      <c r="B8" s="195" t="s">
        <v>45</v>
      </c>
      <c r="C8" s="196">
        <v>1</v>
      </c>
      <c r="D8" s="42" t="s">
        <v>160</v>
      </c>
      <c r="E8" s="43"/>
      <c r="F8" s="187"/>
      <c r="G8" s="42" t="s">
        <v>161</v>
      </c>
      <c r="H8" s="43"/>
    </row>
    <row r="9" spans="1:8" s="36" customFormat="1" ht="15" customHeight="1" x14ac:dyDescent="0.2">
      <c r="A9" s="44"/>
      <c r="B9" s="197" t="s">
        <v>46</v>
      </c>
      <c r="C9" s="198" t="s">
        <v>372</v>
      </c>
      <c r="D9" s="45" t="s">
        <v>47</v>
      </c>
      <c r="E9" s="46" t="s">
        <v>48</v>
      </c>
      <c r="F9" s="187"/>
      <c r="G9" s="45" t="s">
        <v>47</v>
      </c>
      <c r="H9" s="46" t="s">
        <v>48</v>
      </c>
    </row>
    <row r="10" spans="1:8" s="47" customFormat="1" ht="20.100000000000001" customHeight="1" x14ac:dyDescent="0.2">
      <c r="A10" s="199"/>
      <c r="B10" s="200" t="s">
        <v>162</v>
      </c>
      <c r="C10" s="197"/>
      <c r="D10" s="201">
        <v>1</v>
      </c>
      <c r="E10" s="88"/>
      <c r="F10" s="202"/>
      <c r="G10" s="201">
        <v>1</v>
      </c>
      <c r="H10" s="88"/>
    </row>
    <row r="11" spans="1:8" ht="15" customHeight="1" x14ac:dyDescent="0.2">
      <c r="A11" s="203" t="s">
        <v>49</v>
      </c>
      <c r="B11" s="204" t="s">
        <v>50</v>
      </c>
      <c r="C11" s="200"/>
      <c r="D11" s="205"/>
      <c r="E11" s="206"/>
      <c r="F11" s="188"/>
      <c r="G11" s="207"/>
      <c r="H11" s="206"/>
    </row>
    <row r="12" spans="1:8" ht="15" customHeight="1" x14ac:dyDescent="0.2">
      <c r="A12" s="203" t="s">
        <v>51</v>
      </c>
      <c r="B12" s="204" t="s">
        <v>52</v>
      </c>
      <c r="C12" s="200"/>
      <c r="D12" s="205"/>
      <c r="E12" s="206"/>
      <c r="F12" s="188"/>
      <c r="G12" s="207"/>
      <c r="H12" s="206"/>
    </row>
    <row r="13" spans="1:8" ht="12.75" x14ac:dyDescent="0.2">
      <c r="A13" s="208" t="s">
        <v>53</v>
      </c>
      <c r="B13" s="209" t="s">
        <v>54</v>
      </c>
      <c r="C13" s="197"/>
      <c r="D13" s="89"/>
      <c r="E13" s="210">
        <f>D13*$E$10</f>
        <v>0</v>
      </c>
      <c r="F13" s="188"/>
      <c r="G13" s="89"/>
      <c r="H13" s="210">
        <f>G13*$H$10</f>
        <v>0</v>
      </c>
    </row>
    <row r="14" spans="1:8" ht="12.75" x14ac:dyDescent="0.2">
      <c r="A14" s="208" t="s">
        <v>55</v>
      </c>
      <c r="B14" s="209" t="s">
        <v>56</v>
      </c>
      <c r="C14" s="197"/>
      <c r="D14" s="89"/>
      <c r="E14" s="210">
        <f>D14*$E$10</f>
        <v>0</v>
      </c>
      <c r="F14" s="188"/>
      <c r="G14" s="89"/>
      <c r="H14" s="210">
        <f>G14*$H$10</f>
        <v>0</v>
      </c>
    </row>
    <row r="15" spans="1:8" ht="12.75" x14ac:dyDescent="0.2">
      <c r="A15" s="208" t="s">
        <v>57</v>
      </c>
      <c r="B15" s="209" t="s">
        <v>58</v>
      </c>
      <c r="C15" s="197"/>
      <c r="D15" s="89"/>
      <c r="E15" s="210">
        <f>D15*$E$10</f>
        <v>0</v>
      </c>
      <c r="F15" s="188"/>
      <c r="G15" s="211"/>
      <c r="H15" s="210"/>
    </row>
    <row r="16" spans="1:8" ht="12.75" x14ac:dyDescent="0.2">
      <c r="A16" s="208" t="s">
        <v>59</v>
      </c>
      <c r="B16" s="209" t="s">
        <v>60</v>
      </c>
      <c r="C16" s="197"/>
      <c r="D16" s="89"/>
      <c r="E16" s="210">
        <f>D16*$E$10</f>
        <v>0</v>
      </c>
      <c r="F16" s="188"/>
      <c r="G16" s="211"/>
      <c r="H16" s="210"/>
    </row>
    <row r="17" spans="1:8" ht="12.75" x14ac:dyDescent="0.2">
      <c r="A17" s="208" t="s">
        <v>159</v>
      </c>
      <c r="B17" s="212" t="s">
        <v>163</v>
      </c>
      <c r="C17" s="213"/>
      <c r="D17" s="90"/>
      <c r="E17" s="210">
        <f>D17*$E$10</f>
        <v>0</v>
      </c>
      <c r="F17" s="188"/>
      <c r="G17" s="90"/>
      <c r="H17" s="210">
        <f>G17*$H$10</f>
        <v>0</v>
      </c>
    </row>
    <row r="18" spans="1:8" ht="15" customHeight="1" x14ac:dyDescent="0.2">
      <c r="A18" s="208"/>
      <c r="B18" s="214" t="s">
        <v>61</v>
      </c>
      <c r="C18" s="213"/>
      <c r="D18" s="215">
        <f>SUM(D13:D17)</f>
        <v>0</v>
      </c>
      <c r="E18" s="216">
        <f>SUM(E13:E17)</f>
        <v>0</v>
      </c>
      <c r="F18" s="188"/>
      <c r="G18" s="215">
        <f>SUM(G13:G17)</f>
        <v>0</v>
      </c>
      <c r="H18" s="216">
        <f>SUM(H13:H17)</f>
        <v>0</v>
      </c>
    </row>
    <row r="19" spans="1:8" ht="15" customHeight="1" x14ac:dyDescent="0.2">
      <c r="A19" s="217" t="s">
        <v>62</v>
      </c>
      <c r="B19" s="204" t="s">
        <v>63</v>
      </c>
      <c r="C19" s="200"/>
      <c r="D19" s="205"/>
      <c r="E19" s="206"/>
      <c r="F19" s="188"/>
      <c r="G19" s="207"/>
      <c r="H19" s="206"/>
    </row>
    <row r="20" spans="1:8" ht="15.95" customHeight="1" x14ac:dyDescent="0.2">
      <c r="A20" s="208" t="s">
        <v>64</v>
      </c>
      <c r="B20" s="218" t="s">
        <v>65</v>
      </c>
      <c r="C20" s="219"/>
      <c r="D20" s="89"/>
      <c r="E20" s="210">
        <f t="shared" ref="E20:E25" si="0">D20*$E$10</f>
        <v>0</v>
      </c>
      <c r="F20" s="188"/>
      <c r="G20" s="89"/>
      <c r="H20" s="210">
        <f t="shared" ref="H20:H24" si="1">G20*$H$10</f>
        <v>0</v>
      </c>
    </row>
    <row r="21" spans="1:8" ht="12.75" x14ac:dyDescent="0.2">
      <c r="A21" s="208" t="s">
        <v>66</v>
      </c>
      <c r="B21" s="209" t="s">
        <v>67</v>
      </c>
      <c r="C21" s="197"/>
      <c r="D21" s="89"/>
      <c r="E21" s="210">
        <f t="shared" si="0"/>
        <v>0</v>
      </c>
      <c r="F21" s="188"/>
      <c r="G21" s="89"/>
      <c r="H21" s="210">
        <f t="shared" si="1"/>
        <v>0</v>
      </c>
    </row>
    <row r="22" spans="1:8" ht="12.75" x14ac:dyDescent="0.2">
      <c r="A22" s="208" t="s">
        <v>68</v>
      </c>
      <c r="B22" s="209" t="s">
        <v>69</v>
      </c>
      <c r="C22" s="197"/>
      <c r="D22" s="89"/>
      <c r="E22" s="210">
        <f t="shared" si="0"/>
        <v>0</v>
      </c>
      <c r="F22" s="188"/>
      <c r="G22" s="89"/>
      <c r="H22" s="210">
        <f t="shared" si="1"/>
        <v>0</v>
      </c>
    </row>
    <row r="23" spans="1:8" ht="12.75" x14ac:dyDescent="0.2">
      <c r="A23" s="208" t="s">
        <v>70</v>
      </c>
      <c r="B23" s="212" t="s">
        <v>71</v>
      </c>
      <c r="C23" s="213"/>
      <c r="D23" s="89"/>
      <c r="E23" s="210">
        <f t="shared" si="0"/>
        <v>0</v>
      </c>
      <c r="F23" s="188"/>
      <c r="G23" s="89"/>
      <c r="H23" s="210">
        <f t="shared" si="1"/>
        <v>0</v>
      </c>
    </row>
    <row r="24" spans="1:8" ht="12.75" x14ac:dyDescent="0.2">
      <c r="A24" s="199" t="s">
        <v>72</v>
      </c>
      <c r="B24" s="209" t="s">
        <v>73</v>
      </c>
      <c r="C24" s="220"/>
      <c r="D24" s="89"/>
      <c r="E24" s="221">
        <f t="shared" si="0"/>
        <v>0</v>
      </c>
      <c r="F24" s="188"/>
      <c r="G24" s="89"/>
      <c r="H24" s="210">
        <f t="shared" si="1"/>
        <v>0</v>
      </c>
    </row>
    <row r="25" spans="1:8" ht="12.75" x14ac:dyDescent="0.2">
      <c r="A25" s="208" t="s">
        <v>74</v>
      </c>
      <c r="B25" s="218" t="s">
        <v>75</v>
      </c>
      <c r="C25" s="219"/>
      <c r="D25" s="222">
        <f>SUM(D20:D24)*D18</f>
        <v>0</v>
      </c>
      <c r="E25" s="210">
        <f t="shared" si="0"/>
        <v>0</v>
      </c>
      <c r="F25" s="188"/>
      <c r="G25" s="222">
        <f>SUM(G20:G24)*G18</f>
        <v>0</v>
      </c>
      <c r="H25" s="210">
        <f>G25*$H$10</f>
        <v>0</v>
      </c>
    </row>
    <row r="26" spans="1:8" ht="15" customHeight="1" x14ac:dyDescent="0.2">
      <c r="A26" s="208"/>
      <c r="B26" s="214" t="s">
        <v>76</v>
      </c>
      <c r="C26" s="213"/>
      <c r="D26" s="223">
        <f>SUM(D20:D25)</f>
        <v>0</v>
      </c>
      <c r="E26" s="224">
        <f>SUM(E20:E25)</f>
        <v>0</v>
      </c>
      <c r="F26" s="188"/>
      <c r="G26" s="223">
        <f>SUM(G20:G25)</f>
        <v>0</v>
      </c>
      <c r="H26" s="224">
        <f>SUM(H20:H25)</f>
        <v>0</v>
      </c>
    </row>
    <row r="27" spans="1:8" ht="15" customHeight="1" x14ac:dyDescent="0.2">
      <c r="A27" s="217" t="s">
        <v>77</v>
      </c>
      <c r="B27" s="204" t="s">
        <v>78</v>
      </c>
      <c r="C27" s="200"/>
      <c r="D27" s="205"/>
      <c r="E27" s="206"/>
      <c r="F27" s="188"/>
      <c r="G27" s="207"/>
      <c r="H27" s="206"/>
    </row>
    <row r="28" spans="1:8" ht="12.75" x14ac:dyDescent="0.2">
      <c r="A28" s="208" t="s">
        <v>79</v>
      </c>
      <c r="B28" s="218" t="s">
        <v>80</v>
      </c>
      <c r="C28" s="219"/>
      <c r="D28" s="89"/>
      <c r="E28" s="210">
        <f>D28*$E$10</f>
        <v>0</v>
      </c>
      <c r="F28" s="188"/>
      <c r="G28" s="89"/>
      <c r="H28" s="210">
        <f t="shared" ref="H28:H32" si="2">G28*$H$10</f>
        <v>0</v>
      </c>
    </row>
    <row r="29" spans="1:8" ht="12.75" x14ac:dyDescent="0.2">
      <c r="A29" s="208" t="s">
        <v>81</v>
      </c>
      <c r="B29" s="209" t="s">
        <v>82</v>
      </c>
      <c r="C29" s="197"/>
      <c r="D29" s="89"/>
      <c r="E29" s="210">
        <f>D29*$E$10</f>
        <v>0</v>
      </c>
      <c r="F29" s="188"/>
      <c r="G29" s="89"/>
      <c r="H29" s="210">
        <f t="shared" si="2"/>
        <v>0</v>
      </c>
    </row>
    <row r="30" spans="1:8" ht="12.75" x14ac:dyDescent="0.2">
      <c r="A30" s="208" t="s">
        <v>83</v>
      </c>
      <c r="B30" s="209" t="s">
        <v>84</v>
      </c>
      <c r="C30" s="197"/>
      <c r="D30" s="89"/>
      <c r="E30" s="210">
        <f>D30*$E$10</f>
        <v>0</v>
      </c>
      <c r="F30" s="188"/>
      <c r="G30" s="89"/>
      <c r="H30" s="210">
        <f t="shared" si="2"/>
        <v>0</v>
      </c>
    </row>
    <row r="31" spans="1:8" ht="12.75" x14ac:dyDescent="0.2">
      <c r="A31" s="208" t="s">
        <v>85</v>
      </c>
      <c r="B31" s="209" t="s">
        <v>86</v>
      </c>
      <c r="C31" s="197"/>
      <c r="D31" s="89"/>
      <c r="E31" s="210">
        <f>D31*$E$10</f>
        <v>0</v>
      </c>
      <c r="F31" s="188"/>
      <c r="G31" s="89"/>
      <c r="H31" s="210">
        <f t="shared" si="2"/>
        <v>0</v>
      </c>
    </row>
    <row r="32" spans="1:8" ht="12.75" x14ac:dyDescent="0.2">
      <c r="A32" s="208" t="s">
        <v>164</v>
      </c>
      <c r="B32" s="212" t="s">
        <v>165</v>
      </c>
      <c r="C32" s="213"/>
      <c r="D32" s="89"/>
      <c r="E32" s="210">
        <f>D32*$E$10</f>
        <v>0</v>
      </c>
      <c r="F32" s="188"/>
      <c r="G32" s="89"/>
      <c r="H32" s="210">
        <f t="shared" si="2"/>
        <v>0</v>
      </c>
    </row>
    <row r="33" spans="1:8" ht="15" customHeight="1" x14ac:dyDescent="0.2">
      <c r="A33" s="208"/>
      <c r="B33" s="214" t="s">
        <v>87</v>
      </c>
      <c r="C33" s="213"/>
      <c r="D33" s="223">
        <f>SUM(D28:D32)</f>
        <v>0</v>
      </c>
      <c r="E33" s="224">
        <f>SUM(E28:E32)</f>
        <v>0</v>
      </c>
      <c r="F33" s="188"/>
      <c r="G33" s="223">
        <f>SUM(G28:G32)</f>
        <v>0</v>
      </c>
      <c r="H33" s="224">
        <f>SUM(H28:H32)</f>
        <v>0</v>
      </c>
    </row>
    <row r="34" spans="1:8" ht="15" customHeight="1" x14ac:dyDescent="0.2">
      <c r="A34" s="217" t="s">
        <v>88</v>
      </c>
      <c r="B34" s="204" t="s">
        <v>89</v>
      </c>
      <c r="C34" s="200"/>
      <c r="D34" s="205"/>
      <c r="E34" s="206"/>
      <c r="F34" s="188"/>
      <c r="G34" s="207"/>
      <c r="H34" s="206"/>
    </row>
    <row r="35" spans="1:8" ht="12.75" x14ac:dyDescent="0.2">
      <c r="A35" s="208" t="s">
        <v>90</v>
      </c>
      <c r="B35" s="218" t="s">
        <v>91</v>
      </c>
      <c r="C35" s="219"/>
      <c r="D35" s="89"/>
      <c r="E35" s="210">
        <f>D35*$E$10</f>
        <v>0</v>
      </c>
      <c r="F35" s="188"/>
      <c r="G35" s="89"/>
      <c r="H35" s="210">
        <f t="shared" ref="H35:H39" si="3">G35*$H$10</f>
        <v>0</v>
      </c>
    </row>
    <row r="36" spans="1:8" ht="12.75" x14ac:dyDescent="0.2">
      <c r="A36" s="208" t="s">
        <v>92</v>
      </c>
      <c r="B36" s="209" t="s">
        <v>93</v>
      </c>
      <c r="C36" s="197"/>
      <c r="D36" s="89"/>
      <c r="E36" s="210">
        <f>D36*$E$10</f>
        <v>0</v>
      </c>
      <c r="F36" s="188"/>
      <c r="G36" s="89"/>
      <c r="H36" s="210">
        <f t="shared" si="3"/>
        <v>0</v>
      </c>
    </row>
    <row r="37" spans="1:8" ht="12.75" x14ac:dyDescent="0.2">
      <c r="A37" s="208" t="s">
        <v>94</v>
      </c>
      <c r="B37" s="209" t="s">
        <v>95</v>
      </c>
      <c r="C37" s="197"/>
      <c r="D37" s="89"/>
      <c r="E37" s="210">
        <f>D37*$E$10</f>
        <v>0</v>
      </c>
      <c r="F37" s="188"/>
      <c r="G37" s="89"/>
      <c r="H37" s="210">
        <f t="shared" si="3"/>
        <v>0</v>
      </c>
    </row>
    <row r="38" spans="1:8" ht="12.75" x14ac:dyDescent="0.2">
      <c r="A38" s="208" t="s">
        <v>96</v>
      </c>
      <c r="B38" s="209" t="s">
        <v>97</v>
      </c>
      <c r="C38" s="197"/>
      <c r="D38" s="89"/>
      <c r="E38" s="210">
        <f>D38*$E$10</f>
        <v>0</v>
      </c>
      <c r="F38" s="188"/>
      <c r="G38" s="89"/>
      <c r="H38" s="210">
        <f t="shared" si="3"/>
        <v>0</v>
      </c>
    </row>
    <row r="39" spans="1:8" ht="12.75" x14ac:dyDescent="0.2">
      <c r="A39" s="208" t="s">
        <v>98</v>
      </c>
      <c r="B39" s="209" t="s">
        <v>99</v>
      </c>
      <c r="C39" s="197"/>
      <c r="D39" s="89"/>
      <c r="E39" s="210">
        <f>D39*$E$10</f>
        <v>0</v>
      </c>
      <c r="F39" s="188"/>
      <c r="G39" s="89"/>
      <c r="H39" s="210">
        <f t="shared" si="3"/>
        <v>0</v>
      </c>
    </row>
    <row r="40" spans="1:8" ht="15" customHeight="1" x14ac:dyDescent="0.2">
      <c r="A40" s="208"/>
      <c r="B40" s="214" t="s">
        <v>100</v>
      </c>
      <c r="C40" s="213"/>
      <c r="D40" s="223">
        <f>SUM(D35:D39)</f>
        <v>0</v>
      </c>
      <c r="E40" s="224">
        <f>SUM(E35:E39)</f>
        <v>0</v>
      </c>
      <c r="F40" s="188"/>
      <c r="G40" s="223">
        <f>SUM(G35:G39)</f>
        <v>0</v>
      </c>
      <c r="H40" s="224">
        <f>SUM(H35:H39)</f>
        <v>0</v>
      </c>
    </row>
    <row r="41" spans="1:8" ht="15" customHeight="1" x14ac:dyDescent="0.2">
      <c r="A41" s="217" t="s">
        <v>101</v>
      </c>
      <c r="B41" s="204" t="s">
        <v>102</v>
      </c>
      <c r="C41" s="200"/>
      <c r="D41" s="205"/>
      <c r="E41" s="206"/>
      <c r="F41" s="188"/>
      <c r="G41" s="207"/>
      <c r="H41" s="206"/>
    </row>
    <row r="42" spans="1:8" ht="12.75" x14ac:dyDescent="0.2">
      <c r="A42" s="208" t="s">
        <v>103</v>
      </c>
      <c r="B42" s="218" t="s">
        <v>104</v>
      </c>
      <c r="C42" s="219"/>
      <c r="D42" s="89"/>
      <c r="E42" s="210">
        <f>D42*$E$10</f>
        <v>0</v>
      </c>
      <c r="F42" s="188"/>
      <c r="G42" s="89"/>
      <c r="H42" s="210">
        <f t="shared" ref="H42:H45" si="4">G42*$H$10</f>
        <v>0</v>
      </c>
    </row>
    <row r="43" spans="1:8" ht="12.75" x14ac:dyDescent="0.2">
      <c r="A43" s="208" t="s">
        <v>105</v>
      </c>
      <c r="B43" s="209" t="s">
        <v>106</v>
      </c>
      <c r="C43" s="197"/>
      <c r="D43" s="89"/>
      <c r="E43" s="210">
        <f>D43*$E$10</f>
        <v>0</v>
      </c>
      <c r="F43" s="188"/>
      <c r="G43" s="89"/>
      <c r="H43" s="210">
        <f t="shared" si="4"/>
        <v>0</v>
      </c>
    </row>
    <row r="44" spans="1:8" ht="12.75" x14ac:dyDescent="0.2">
      <c r="A44" s="208" t="s">
        <v>107</v>
      </c>
      <c r="B44" s="209" t="s">
        <v>108</v>
      </c>
      <c r="C44" s="197"/>
      <c r="D44" s="89"/>
      <c r="E44" s="210">
        <f>D44*$E$10</f>
        <v>0</v>
      </c>
      <c r="F44" s="188"/>
      <c r="G44" s="89"/>
      <c r="H44" s="210">
        <f t="shared" si="4"/>
        <v>0</v>
      </c>
    </row>
    <row r="45" spans="1:8" ht="12.75" x14ac:dyDescent="0.2">
      <c r="A45" s="208" t="s">
        <v>109</v>
      </c>
      <c r="B45" s="209" t="s">
        <v>110</v>
      </c>
      <c r="C45" s="197"/>
      <c r="D45" s="89"/>
      <c r="E45" s="210">
        <f>D45*$E$10</f>
        <v>0</v>
      </c>
      <c r="F45" s="188"/>
      <c r="G45" s="89"/>
      <c r="H45" s="210">
        <f t="shared" si="4"/>
        <v>0</v>
      </c>
    </row>
    <row r="46" spans="1:8" ht="15" customHeight="1" x14ac:dyDescent="0.2">
      <c r="A46" s="208"/>
      <c r="B46" s="204" t="s">
        <v>111</v>
      </c>
      <c r="C46" s="197"/>
      <c r="D46" s="223">
        <f>SUM(D42:D45)</f>
        <v>0</v>
      </c>
      <c r="E46" s="224">
        <f>SUM(E42:E45)</f>
        <v>0</v>
      </c>
      <c r="F46" s="188"/>
      <c r="G46" s="223">
        <f>SUM(G42:G45)</f>
        <v>0</v>
      </c>
      <c r="H46" s="224">
        <f>SUM(H42:H45)</f>
        <v>0</v>
      </c>
    </row>
    <row r="47" spans="1:8" ht="15" customHeight="1" x14ac:dyDescent="0.2">
      <c r="A47" s="203" t="s">
        <v>112</v>
      </c>
      <c r="B47" s="204" t="s">
        <v>113</v>
      </c>
      <c r="C47" s="225"/>
      <c r="D47" s="223">
        <f>D18+D26+D33+D40+D46</f>
        <v>0</v>
      </c>
      <c r="E47" s="224">
        <f>E18+E26+E33+E40+E46</f>
        <v>0</v>
      </c>
      <c r="F47" s="188"/>
      <c r="G47" s="223">
        <f>G18+G26+G33+G40+G46</f>
        <v>0</v>
      </c>
      <c r="H47" s="224">
        <f>H18+H26+H33+H40+H46</f>
        <v>0</v>
      </c>
    </row>
    <row r="48" spans="1:8" ht="12.75" x14ac:dyDescent="0.2">
      <c r="A48" s="208" t="s">
        <v>114</v>
      </c>
      <c r="B48" s="209" t="s">
        <v>115</v>
      </c>
      <c r="C48" s="197"/>
      <c r="D48" s="89"/>
      <c r="E48" s="210">
        <f>D48*$E$10</f>
        <v>0</v>
      </c>
      <c r="F48" s="188"/>
      <c r="G48" s="89"/>
      <c r="H48" s="210">
        <f>G48*$E$10</f>
        <v>0</v>
      </c>
    </row>
    <row r="49" spans="1:8" ht="15" customHeight="1" x14ac:dyDescent="0.2">
      <c r="A49" s="226" t="s">
        <v>116</v>
      </c>
      <c r="B49" s="214" t="s">
        <v>117</v>
      </c>
      <c r="C49" s="227"/>
      <c r="D49" s="223">
        <f>D47+D48</f>
        <v>0</v>
      </c>
      <c r="E49" s="224">
        <f>E47+E48</f>
        <v>0</v>
      </c>
      <c r="F49" s="188"/>
      <c r="G49" s="223">
        <f>G47+G48</f>
        <v>0</v>
      </c>
      <c r="H49" s="224">
        <f>H47+H48</f>
        <v>0</v>
      </c>
    </row>
    <row r="50" spans="1:8" ht="6.75" customHeight="1" x14ac:dyDescent="0.2">
      <c r="A50" s="199"/>
      <c r="B50" s="220"/>
      <c r="C50" s="220"/>
      <c r="D50" s="228"/>
      <c r="E50" s="221"/>
      <c r="F50" s="188"/>
      <c r="G50" s="229"/>
      <c r="H50" s="221"/>
    </row>
    <row r="51" spans="1:8" ht="15" customHeight="1" x14ac:dyDescent="0.2">
      <c r="A51" s="217" t="s">
        <v>118</v>
      </c>
      <c r="B51" s="200"/>
      <c r="C51" s="225"/>
      <c r="D51" s="201">
        <f>D10+D49</f>
        <v>1</v>
      </c>
      <c r="E51" s="224">
        <f>E10+E49</f>
        <v>0</v>
      </c>
      <c r="F51" s="188"/>
      <c r="G51" s="201">
        <f>G10+G49</f>
        <v>1</v>
      </c>
      <c r="H51" s="224">
        <f>H10+H49</f>
        <v>0</v>
      </c>
    </row>
    <row r="52" spans="1:8" ht="6.75" customHeight="1" x14ac:dyDescent="0.2">
      <c r="A52" s="199"/>
      <c r="B52" s="220"/>
      <c r="C52" s="220"/>
      <c r="D52" s="228"/>
      <c r="E52" s="221"/>
      <c r="F52" s="188"/>
      <c r="G52" s="229"/>
      <c r="H52" s="221"/>
    </row>
    <row r="53" spans="1:8" ht="15" customHeight="1" x14ac:dyDescent="0.2">
      <c r="A53" s="217" t="s">
        <v>119</v>
      </c>
      <c r="B53" s="200"/>
      <c r="C53" s="225"/>
      <c r="D53" s="309" t="str">
        <f>IF(E51=0,"",(E10+E18+E26+E42)/E51)</f>
        <v/>
      </c>
      <c r="E53" s="310"/>
      <c r="F53" s="188"/>
      <c r="G53" s="309" t="str">
        <f>IF(H51=0,"",(H10+H18+H26+H42)/H51)</f>
        <v/>
      </c>
      <c r="H53" s="310"/>
    </row>
    <row r="54" spans="1:8" ht="6.75" customHeight="1" x14ac:dyDescent="0.2">
      <c r="A54" s="199"/>
      <c r="B54" s="200"/>
      <c r="C54" s="200"/>
      <c r="D54" s="1"/>
      <c r="E54" s="2"/>
      <c r="F54" s="188"/>
      <c r="G54" s="48"/>
      <c r="H54" s="2"/>
    </row>
    <row r="55" spans="1:8" ht="15" customHeight="1" x14ac:dyDescent="0.2">
      <c r="A55" s="217" t="s">
        <v>120</v>
      </c>
      <c r="B55" s="200"/>
      <c r="C55" s="225"/>
      <c r="D55" s="91">
        <v>0.3</v>
      </c>
      <c r="E55" s="88"/>
      <c r="F55" s="230"/>
      <c r="G55" s="91">
        <v>0.3</v>
      </c>
      <c r="H55" s="88"/>
    </row>
    <row r="56" spans="1:8" ht="6.75" customHeight="1" x14ac:dyDescent="0.2">
      <c r="A56" s="199"/>
      <c r="B56" s="200"/>
      <c r="C56" s="200"/>
      <c r="D56" s="112"/>
      <c r="E56" s="113"/>
      <c r="F56" s="230"/>
      <c r="G56" s="114"/>
      <c r="H56" s="113"/>
    </row>
    <row r="57" spans="1:8" ht="15" customHeight="1" thickBot="1" x14ac:dyDescent="0.25">
      <c r="A57" s="231" t="s">
        <v>121</v>
      </c>
      <c r="B57" s="232"/>
      <c r="C57" s="233"/>
      <c r="D57" s="115">
        <v>0.8</v>
      </c>
      <c r="E57" s="116"/>
      <c r="F57" s="230"/>
      <c r="G57" s="115">
        <v>0.8</v>
      </c>
      <c r="H57" s="116"/>
    </row>
    <row r="58" spans="1:8" ht="15" customHeight="1" thickTop="1" x14ac:dyDescent="0.2">
      <c r="A58" s="234"/>
      <c r="B58" s="188"/>
      <c r="C58" s="188"/>
      <c r="D58" s="190"/>
      <c r="E58" s="191"/>
      <c r="F58" s="188"/>
      <c r="G58" s="188"/>
      <c r="H58" s="188"/>
    </row>
    <row r="59" spans="1:8" ht="15" customHeight="1" x14ac:dyDescent="0.2">
      <c r="A59" s="235" t="s">
        <v>189</v>
      </c>
      <c r="B59" s="202"/>
      <c r="C59" s="202"/>
      <c r="D59" s="202"/>
      <c r="E59" s="202"/>
      <c r="F59" s="202"/>
      <c r="G59" s="188"/>
      <c r="H59" s="188"/>
    </row>
    <row r="60" spans="1:8" ht="15" customHeight="1" x14ac:dyDescent="0.2">
      <c r="A60" s="236"/>
      <c r="B60" s="236"/>
      <c r="C60" s="50" t="s">
        <v>167</v>
      </c>
      <c r="D60" s="91">
        <v>1</v>
      </c>
      <c r="E60" s="236"/>
      <c r="F60" s="236"/>
      <c r="G60" s="91"/>
      <c r="H60" s="188"/>
    </row>
    <row r="61" spans="1:8" ht="15" customHeight="1" x14ac:dyDescent="0.2">
      <c r="A61" s="236"/>
      <c r="B61" s="188"/>
      <c r="C61" s="188"/>
      <c r="D61" s="190"/>
      <c r="E61" s="191"/>
      <c r="F61" s="188"/>
      <c r="G61" s="188"/>
      <c r="H61" s="188"/>
    </row>
    <row r="62" spans="1:8" ht="15" customHeight="1" x14ac:dyDescent="0.2">
      <c r="A62" s="236"/>
      <c r="B62" s="188"/>
      <c r="C62" s="50" t="s">
        <v>118</v>
      </c>
      <c r="D62" s="190"/>
      <c r="E62" s="237"/>
      <c r="F62" s="188"/>
      <c r="G62" s="188"/>
      <c r="H62" s="188"/>
    </row>
    <row r="63" spans="1:8" ht="15" customHeight="1" x14ac:dyDescent="0.2">
      <c r="A63" s="236"/>
      <c r="B63" s="188"/>
      <c r="C63" s="50" t="s">
        <v>120</v>
      </c>
      <c r="D63" s="190"/>
      <c r="E63" s="117"/>
      <c r="F63" s="188"/>
      <c r="G63" s="188"/>
      <c r="H63" s="188"/>
    </row>
    <row r="64" spans="1:8" ht="15" customHeight="1" x14ac:dyDescent="0.2">
      <c r="A64" s="236"/>
      <c r="B64" s="188"/>
      <c r="C64" s="50" t="s">
        <v>168</v>
      </c>
      <c r="D64" s="190"/>
      <c r="E64" s="117"/>
      <c r="F64" s="188"/>
      <c r="G64" s="188"/>
      <c r="H64" s="188"/>
    </row>
    <row r="65" s="37" customFormat="1" ht="15" customHeight="1" x14ac:dyDescent="0.2"/>
    <row r="67" s="37" customFormat="1" ht="15" customHeight="1" x14ac:dyDescent="0.2"/>
  </sheetData>
  <mergeCells count="3">
    <mergeCell ref="D3:E3"/>
    <mergeCell ref="D53:E53"/>
    <mergeCell ref="G53:H53"/>
  </mergeCells>
  <phoneticPr fontId="19" type="noConversion"/>
  <printOptions horizontalCentered="1"/>
  <pageMargins left="0.59055118110236204" right="0.196850393700787" top="0.98425196850393704" bottom="0.98425196850393704" header="0.511811023622047" footer="0.511811023622047"/>
  <pageSetup paperSize="9" scale="80" orientation="portrait" r:id="rId1"/>
  <headerFooter alignWithMargins="0">
    <oddHeader>&amp;R&amp;D</oddHeader>
    <oddFooter>&amp;C&amp;"Tahoma,Standard"&amp;A&amp;R&amp;"Tahoma,Standard"&amp;P von &amp;N</oddFooter>
  </headerFooter>
  <colBreaks count="1" manualBreakCount="1">
    <brk id="8" max="1048575" man="1"/>
  </colBreaks>
  <extLst>
    <ext xmlns:mx="http://schemas.microsoft.com/office/mac/excel/2008/main" uri="{64002731-A6B0-56B0-2670-7721B7C09600}">
      <mx:PLV Mode="1" OnePage="0" WScale="76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7"/>
  <sheetViews>
    <sheetView showGridLines="0" view="pageLayout" workbookViewId="0">
      <selection sqref="A1:H66"/>
    </sheetView>
  </sheetViews>
  <sheetFormatPr baseColWidth="10" defaultColWidth="11.42578125" defaultRowHeight="12.75" x14ac:dyDescent="0.2"/>
  <cols>
    <col min="1" max="1" width="5.7109375" style="49" customWidth="1"/>
    <col min="2" max="2" width="14" style="38" customWidth="1"/>
    <col min="3" max="3" width="40.28515625" style="38" customWidth="1"/>
    <col min="4" max="4" width="11.42578125" style="39"/>
    <col min="5" max="5" width="11.42578125" style="40"/>
    <col min="6" max="6" width="3.42578125" style="37" customWidth="1"/>
    <col min="7" max="16384" width="11.42578125" style="37"/>
  </cols>
  <sheetData>
    <row r="1" spans="1:8" ht="15" x14ac:dyDescent="0.2">
      <c r="A1" s="184"/>
      <c r="B1" s="185"/>
      <c r="C1" s="185"/>
      <c r="D1" s="186"/>
      <c r="E1" s="187"/>
      <c r="F1" s="187"/>
      <c r="G1" s="188"/>
      <c r="H1" s="188"/>
    </row>
    <row r="2" spans="1:8" ht="15" customHeight="1" x14ac:dyDescent="0.2">
      <c r="A2" s="189"/>
      <c r="B2" s="188"/>
      <c r="C2" s="188"/>
      <c r="D2" s="190"/>
      <c r="E2" s="191"/>
      <c r="F2" s="188"/>
      <c r="G2" s="188"/>
      <c r="H2" s="188"/>
    </row>
    <row r="3" spans="1:8" ht="15" customHeight="1" x14ac:dyDescent="0.2">
      <c r="A3" s="187"/>
      <c r="B3" s="188"/>
      <c r="C3" s="192" t="s">
        <v>43</v>
      </c>
      <c r="D3" s="307"/>
      <c r="E3" s="308"/>
      <c r="F3" s="188"/>
      <c r="G3" s="188"/>
      <c r="H3" s="188"/>
    </row>
    <row r="4" spans="1:8" ht="15" customHeight="1" x14ac:dyDescent="0.2">
      <c r="A4" s="187"/>
      <c r="B4" s="188"/>
      <c r="C4" s="193"/>
      <c r="D4" s="194"/>
      <c r="E4" s="188"/>
      <c r="F4" s="188"/>
      <c r="G4" s="188"/>
      <c r="H4" s="188"/>
    </row>
    <row r="5" spans="1:8" ht="15" customHeight="1" x14ac:dyDescent="0.2">
      <c r="A5" s="187" t="s">
        <v>178</v>
      </c>
      <c r="B5" s="188"/>
      <c r="C5" s="193"/>
      <c r="D5" s="194"/>
      <c r="E5" s="188"/>
      <c r="F5" s="188"/>
      <c r="G5" s="188"/>
      <c r="H5" s="188"/>
    </row>
    <row r="6" spans="1:8" ht="15" customHeight="1" x14ac:dyDescent="0.2">
      <c r="A6" s="187"/>
      <c r="B6" s="188"/>
      <c r="C6" s="188"/>
      <c r="D6" s="194"/>
      <c r="E6" s="188"/>
      <c r="F6" s="188"/>
      <c r="G6" s="188"/>
      <c r="H6" s="188"/>
    </row>
    <row r="7" spans="1:8" ht="15" customHeight="1" thickBot="1" x14ac:dyDescent="0.25">
      <c r="A7" s="189"/>
      <c r="B7" s="188"/>
      <c r="C7" s="188"/>
      <c r="D7" s="194"/>
      <c r="E7" s="188"/>
      <c r="F7" s="188"/>
      <c r="G7" s="188"/>
      <c r="H7" s="188"/>
    </row>
    <row r="8" spans="1:8" s="36" customFormat="1" ht="15" customHeight="1" thickTop="1" x14ac:dyDescent="0.2">
      <c r="A8" s="41"/>
      <c r="B8" s="195" t="s">
        <v>45</v>
      </c>
      <c r="C8" s="196">
        <v>4</v>
      </c>
      <c r="D8" s="42" t="s">
        <v>160</v>
      </c>
      <c r="E8" s="43"/>
      <c r="F8" s="187"/>
      <c r="G8" s="42" t="s">
        <v>161</v>
      </c>
      <c r="H8" s="43"/>
    </row>
    <row r="9" spans="1:8" s="36" customFormat="1" ht="15" customHeight="1" x14ac:dyDescent="0.2">
      <c r="A9" s="44"/>
      <c r="B9" s="197" t="s">
        <v>46</v>
      </c>
      <c r="C9" s="198" t="s">
        <v>372</v>
      </c>
      <c r="D9" s="45" t="s">
        <v>47</v>
      </c>
      <c r="E9" s="46" t="s">
        <v>48</v>
      </c>
      <c r="F9" s="187"/>
      <c r="G9" s="45" t="s">
        <v>47</v>
      </c>
      <c r="H9" s="46" t="s">
        <v>48</v>
      </c>
    </row>
    <row r="10" spans="1:8" s="47" customFormat="1" ht="20.100000000000001" customHeight="1" x14ac:dyDescent="0.2">
      <c r="A10" s="199"/>
      <c r="B10" s="200" t="s">
        <v>162</v>
      </c>
      <c r="C10" s="197"/>
      <c r="D10" s="201">
        <v>1</v>
      </c>
      <c r="E10" s="88"/>
      <c r="F10" s="202"/>
      <c r="G10" s="201">
        <v>1</v>
      </c>
      <c r="H10" s="88"/>
    </row>
    <row r="11" spans="1:8" ht="15" customHeight="1" x14ac:dyDescent="0.2">
      <c r="A11" s="203" t="s">
        <v>49</v>
      </c>
      <c r="B11" s="204" t="s">
        <v>50</v>
      </c>
      <c r="C11" s="200"/>
      <c r="D11" s="205"/>
      <c r="E11" s="206"/>
      <c r="F11" s="188"/>
      <c r="G11" s="207"/>
      <c r="H11" s="206"/>
    </row>
    <row r="12" spans="1:8" ht="15" customHeight="1" x14ac:dyDescent="0.2">
      <c r="A12" s="203" t="s">
        <v>51</v>
      </c>
      <c r="B12" s="204" t="s">
        <v>52</v>
      </c>
      <c r="C12" s="200"/>
      <c r="D12" s="205"/>
      <c r="E12" s="206"/>
      <c r="F12" s="188"/>
      <c r="G12" s="207"/>
      <c r="H12" s="206"/>
    </row>
    <row r="13" spans="1:8" x14ac:dyDescent="0.2">
      <c r="A13" s="208" t="s">
        <v>53</v>
      </c>
      <c r="B13" s="209" t="s">
        <v>54</v>
      </c>
      <c r="C13" s="197"/>
      <c r="D13" s="89"/>
      <c r="E13" s="210">
        <f>D13*$E$10</f>
        <v>0</v>
      </c>
      <c r="F13" s="188"/>
      <c r="G13" s="89"/>
      <c r="H13" s="210">
        <f>G13*$H$10</f>
        <v>0</v>
      </c>
    </row>
    <row r="14" spans="1:8" x14ac:dyDescent="0.2">
      <c r="A14" s="208" t="s">
        <v>55</v>
      </c>
      <c r="B14" s="209" t="s">
        <v>56</v>
      </c>
      <c r="C14" s="197"/>
      <c r="D14" s="89"/>
      <c r="E14" s="210">
        <f>D14*$E$10</f>
        <v>0</v>
      </c>
      <c r="F14" s="188"/>
      <c r="G14" s="89"/>
      <c r="H14" s="210">
        <f>G14*$H$10</f>
        <v>0</v>
      </c>
    </row>
    <row r="15" spans="1:8" x14ac:dyDescent="0.2">
      <c r="A15" s="208" t="s">
        <v>57</v>
      </c>
      <c r="B15" s="209" t="s">
        <v>58</v>
      </c>
      <c r="C15" s="197"/>
      <c r="D15" s="89"/>
      <c r="E15" s="210">
        <f>D15*$E$10</f>
        <v>0</v>
      </c>
      <c r="F15" s="188"/>
      <c r="G15" s="211"/>
      <c r="H15" s="210"/>
    </row>
    <row r="16" spans="1:8" x14ac:dyDescent="0.2">
      <c r="A16" s="208" t="s">
        <v>59</v>
      </c>
      <c r="B16" s="209" t="s">
        <v>60</v>
      </c>
      <c r="C16" s="197"/>
      <c r="D16" s="89"/>
      <c r="E16" s="210">
        <f>D16*$E$10</f>
        <v>0</v>
      </c>
      <c r="F16" s="188"/>
      <c r="G16" s="211"/>
      <c r="H16" s="210"/>
    </row>
    <row r="17" spans="1:8" x14ac:dyDescent="0.2">
      <c r="A17" s="208" t="s">
        <v>159</v>
      </c>
      <c r="B17" s="212" t="s">
        <v>163</v>
      </c>
      <c r="C17" s="213"/>
      <c r="D17" s="90"/>
      <c r="E17" s="210">
        <f>D17*$E$10</f>
        <v>0</v>
      </c>
      <c r="F17" s="188"/>
      <c r="G17" s="90"/>
      <c r="H17" s="210">
        <f>G17*$H$10</f>
        <v>0</v>
      </c>
    </row>
    <row r="18" spans="1:8" ht="15" customHeight="1" x14ac:dyDescent="0.2">
      <c r="A18" s="208"/>
      <c r="B18" s="214" t="s">
        <v>61</v>
      </c>
      <c r="C18" s="213"/>
      <c r="D18" s="215">
        <f>SUM(D13:D17)</f>
        <v>0</v>
      </c>
      <c r="E18" s="216">
        <f>SUM(E13:E17)</f>
        <v>0</v>
      </c>
      <c r="F18" s="188"/>
      <c r="G18" s="215">
        <f>SUM(G13:G17)</f>
        <v>0</v>
      </c>
      <c r="H18" s="216">
        <f>SUM(H13:H17)</f>
        <v>0</v>
      </c>
    </row>
    <row r="19" spans="1:8" ht="15" customHeight="1" x14ac:dyDescent="0.2">
      <c r="A19" s="217" t="s">
        <v>62</v>
      </c>
      <c r="B19" s="204" t="s">
        <v>63</v>
      </c>
      <c r="C19" s="200"/>
      <c r="D19" s="205"/>
      <c r="E19" s="206"/>
      <c r="F19" s="188"/>
      <c r="G19" s="207"/>
      <c r="H19" s="206"/>
    </row>
    <row r="20" spans="1:8" ht="12.95" customHeight="1" x14ac:dyDescent="0.2">
      <c r="A20" s="208" t="s">
        <v>64</v>
      </c>
      <c r="B20" s="218" t="s">
        <v>65</v>
      </c>
      <c r="C20" s="219"/>
      <c r="D20" s="89"/>
      <c r="E20" s="210">
        <f t="shared" ref="E20:E25" si="0">D20*$E$10</f>
        <v>0</v>
      </c>
      <c r="F20" s="188"/>
      <c r="G20" s="89"/>
      <c r="H20" s="210">
        <f t="shared" ref="H20:H25" si="1">G20*$H$10</f>
        <v>0</v>
      </c>
    </row>
    <row r="21" spans="1:8" x14ac:dyDescent="0.2">
      <c r="A21" s="208" t="s">
        <v>66</v>
      </c>
      <c r="B21" s="209" t="s">
        <v>67</v>
      </c>
      <c r="C21" s="197"/>
      <c r="D21" s="89"/>
      <c r="E21" s="210">
        <f t="shared" si="0"/>
        <v>0</v>
      </c>
      <c r="F21" s="188"/>
      <c r="G21" s="89"/>
      <c r="H21" s="210">
        <f t="shared" si="1"/>
        <v>0</v>
      </c>
    </row>
    <row r="22" spans="1:8" x14ac:dyDescent="0.2">
      <c r="A22" s="208" t="s">
        <v>68</v>
      </c>
      <c r="B22" s="209" t="s">
        <v>69</v>
      </c>
      <c r="C22" s="197"/>
      <c r="D22" s="89"/>
      <c r="E22" s="210">
        <f t="shared" si="0"/>
        <v>0</v>
      </c>
      <c r="F22" s="188"/>
      <c r="G22" s="89"/>
      <c r="H22" s="210">
        <f t="shared" si="1"/>
        <v>0</v>
      </c>
    </row>
    <row r="23" spans="1:8" x14ac:dyDescent="0.2">
      <c r="A23" s="208" t="s">
        <v>70</v>
      </c>
      <c r="B23" s="212" t="s">
        <v>71</v>
      </c>
      <c r="C23" s="213"/>
      <c r="D23" s="89"/>
      <c r="E23" s="210">
        <f t="shared" si="0"/>
        <v>0</v>
      </c>
      <c r="F23" s="188"/>
      <c r="G23" s="89"/>
      <c r="H23" s="210">
        <f t="shared" si="1"/>
        <v>0</v>
      </c>
    </row>
    <row r="24" spans="1:8" x14ac:dyDescent="0.2">
      <c r="A24" s="199" t="s">
        <v>72</v>
      </c>
      <c r="B24" s="209" t="s">
        <v>73</v>
      </c>
      <c r="C24" s="220"/>
      <c r="D24" s="89"/>
      <c r="E24" s="221">
        <f t="shared" si="0"/>
        <v>0</v>
      </c>
      <c r="F24" s="188"/>
      <c r="G24" s="89"/>
      <c r="H24" s="210">
        <f t="shared" si="1"/>
        <v>0</v>
      </c>
    </row>
    <row r="25" spans="1:8" x14ac:dyDescent="0.2">
      <c r="A25" s="208" t="s">
        <v>74</v>
      </c>
      <c r="B25" s="218" t="s">
        <v>75</v>
      </c>
      <c r="C25" s="219"/>
      <c r="D25" s="222">
        <f>SUM(D20:D24)*D18</f>
        <v>0</v>
      </c>
      <c r="E25" s="210">
        <f t="shared" si="0"/>
        <v>0</v>
      </c>
      <c r="F25" s="188"/>
      <c r="G25" s="222">
        <f>SUM(G20:G24)*G18</f>
        <v>0</v>
      </c>
      <c r="H25" s="210">
        <f t="shared" si="1"/>
        <v>0</v>
      </c>
    </row>
    <row r="26" spans="1:8" ht="15" customHeight="1" x14ac:dyDescent="0.2">
      <c r="A26" s="208"/>
      <c r="B26" s="214" t="s">
        <v>76</v>
      </c>
      <c r="C26" s="213"/>
      <c r="D26" s="223">
        <f>SUM(D20:D25)</f>
        <v>0</v>
      </c>
      <c r="E26" s="224">
        <f>SUM(E20:E25)</f>
        <v>0</v>
      </c>
      <c r="F26" s="188"/>
      <c r="G26" s="223">
        <f>SUM(G20:G25)</f>
        <v>0</v>
      </c>
      <c r="H26" s="224">
        <f>SUM(H20:H25)</f>
        <v>0</v>
      </c>
    </row>
    <row r="27" spans="1:8" ht="15" customHeight="1" x14ac:dyDescent="0.2">
      <c r="A27" s="217" t="s">
        <v>77</v>
      </c>
      <c r="B27" s="204" t="s">
        <v>78</v>
      </c>
      <c r="C27" s="200"/>
      <c r="D27" s="205"/>
      <c r="E27" s="206"/>
      <c r="F27" s="188"/>
      <c r="G27" s="207"/>
      <c r="H27" s="206"/>
    </row>
    <row r="28" spans="1:8" x14ac:dyDescent="0.2">
      <c r="A28" s="208" t="s">
        <v>79</v>
      </c>
      <c r="B28" s="218" t="s">
        <v>80</v>
      </c>
      <c r="C28" s="219"/>
      <c r="D28" s="89"/>
      <c r="E28" s="210">
        <f>D28*$E$10</f>
        <v>0</v>
      </c>
      <c r="F28" s="188"/>
      <c r="G28" s="89"/>
      <c r="H28" s="210">
        <f t="shared" ref="H28:H32" si="2">G28*$H$10</f>
        <v>0</v>
      </c>
    </row>
    <row r="29" spans="1:8" x14ac:dyDescent="0.2">
      <c r="A29" s="208" t="s">
        <v>81</v>
      </c>
      <c r="B29" s="209" t="s">
        <v>82</v>
      </c>
      <c r="C29" s="197"/>
      <c r="D29" s="89"/>
      <c r="E29" s="210">
        <f>D29*$E$10</f>
        <v>0</v>
      </c>
      <c r="F29" s="188"/>
      <c r="G29" s="89"/>
      <c r="H29" s="210">
        <f t="shared" si="2"/>
        <v>0</v>
      </c>
    </row>
    <row r="30" spans="1:8" x14ac:dyDescent="0.2">
      <c r="A30" s="208" t="s">
        <v>83</v>
      </c>
      <c r="B30" s="209" t="s">
        <v>84</v>
      </c>
      <c r="C30" s="197"/>
      <c r="D30" s="89"/>
      <c r="E30" s="210">
        <f>D30*$E$10</f>
        <v>0</v>
      </c>
      <c r="F30" s="188"/>
      <c r="G30" s="89"/>
      <c r="H30" s="210">
        <f t="shared" si="2"/>
        <v>0</v>
      </c>
    </row>
    <row r="31" spans="1:8" x14ac:dyDescent="0.2">
      <c r="A31" s="208" t="s">
        <v>85</v>
      </c>
      <c r="B31" s="209" t="s">
        <v>86</v>
      </c>
      <c r="C31" s="197"/>
      <c r="D31" s="89"/>
      <c r="E31" s="210">
        <f>D31*$E$10</f>
        <v>0</v>
      </c>
      <c r="F31" s="188"/>
      <c r="G31" s="89"/>
      <c r="H31" s="210">
        <f t="shared" si="2"/>
        <v>0</v>
      </c>
    </row>
    <row r="32" spans="1:8" x14ac:dyDescent="0.2">
      <c r="A32" s="208" t="s">
        <v>164</v>
      </c>
      <c r="B32" s="212" t="s">
        <v>165</v>
      </c>
      <c r="C32" s="213"/>
      <c r="D32" s="89"/>
      <c r="E32" s="210">
        <f>D32*$E$10</f>
        <v>0</v>
      </c>
      <c r="F32" s="188"/>
      <c r="G32" s="89"/>
      <c r="H32" s="210">
        <f t="shared" si="2"/>
        <v>0</v>
      </c>
    </row>
    <row r="33" spans="1:8" ht="15" customHeight="1" x14ac:dyDescent="0.2">
      <c r="A33" s="208"/>
      <c r="B33" s="214" t="s">
        <v>87</v>
      </c>
      <c r="C33" s="213"/>
      <c r="D33" s="223">
        <f>SUM(D28:D32)</f>
        <v>0</v>
      </c>
      <c r="E33" s="224">
        <f>SUM(E28:E32)</f>
        <v>0</v>
      </c>
      <c r="F33" s="188"/>
      <c r="G33" s="223">
        <f>SUM(G28:G32)</f>
        <v>0</v>
      </c>
      <c r="H33" s="224">
        <f>SUM(H28:H32)</f>
        <v>0</v>
      </c>
    </row>
    <row r="34" spans="1:8" ht="15" customHeight="1" x14ac:dyDescent="0.2">
      <c r="A34" s="217" t="s">
        <v>88</v>
      </c>
      <c r="B34" s="204" t="s">
        <v>89</v>
      </c>
      <c r="C34" s="200"/>
      <c r="D34" s="205"/>
      <c r="E34" s="206"/>
      <c r="F34" s="188"/>
      <c r="G34" s="207"/>
      <c r="H34" s="206"/>
    </row>
    <row r="35" spans="1:8" x14ac:dyDescent="0.2">
      <c r="A35" s="208" t="s">
        <v>90</v>
      </c>
      <c r="B35" s="218" t="s">
        <v>91</v>
      </c>
      <c r="C35" s="219"/>
      <c r="D35" s="89"/>
      <c r="E35" s="210">
        <f>D35*$E$10</f>
        <v>0</v>
      </c>
      <c r="F35" s="188"/>
      <c r="G35" s="89"/>
      <c r="H35" s="210">
        <f t="shared" ref="H35:H39" si="3">G35*$H$10</f>
        <v>0</v>
      </c>
    </row>
    <row r="36" spans="1:8" x14ac:dyDescent="0.2">
      <c r="A36" s="208" t="s">
        <v>92</v>
      </c>
      <c r="B36" s="209" t="s">
        <v>93</v>
      </c>
      <c r="C36" s="197"/>
      <c r="D36" s="89"/>
      <c r="E36" s="210">
        <f>D36*$E$10</f>
        <v>0</v>
      </c>
      <c r="F36" s="188"/>
      <c r="G36" s="89"/>
      <c r="H36" s="210">
        <f t="shared" si="3"/>
        <v>0</v>
      </c>
    </row>
    <row r="37" spans="1:8" x14ac:dyDescent="0.2">
      <c r="A37" s="208" t="s">
        <v>94</v>
      </c>
      <c r="B37" s="209" t="s">
        <v>95</v>
      </c>
      <c r="C37" s="197"/>
      <c r="D37" s="89"/>
      <c r="E37" s="210">
        <f>D37*$E$10</f>
        <v>0</v>
      </c>
      <c r="F37" s="188"/>
      <c r="G37" s="89"/>
      <c r="H37" s="210">
        <f t="shared" si="3"/>
        <v>0</v>
      </c>
    </row>
    <row r="38" spans="1:8" x14ac:dyDescent="0.2">
      <c r="A38" s="208" t="s">
        <v>96</v>
      </c>
      <c r="B38" s="209" t="s">
        <v>97</v>
      </c>
      <c r="C38" s="197"/>
      <c r="D38" s="89"/>
      <c r="E38" s="210">
        <f>D38*$E$10</f>
        <v>0</v>
      </c>
      <c r="F38" s="188"/>
      <c r="G38" s="89"/>
      <c r="H38" s="210">
        <f t="shared" si="3"/>
        <v>0</v>
      </c>
    </row>
    <row r="39" spans="1:8" x14ac:dyDescent="0.2">
      <c r="A39" s="208" t="s">
        <v>98</v>
      </c>
      <c r="B39" s="209" t="s">
        <v>99</v>
      </c>
      <c r="C39" s="197"/>
      <c r="D39" s="89"/>
      <c r="E39" s="210">
        <f>D39*$E$10</f>
        <v>0</v>
      </c>
      <c r="F39" s="188"/>
      <c r="G39" s="89"/>
      <c r="H39" s="210">
        <f t="shared" si="3"/>
        <v>0</v>
      </c>
    </row>
    <row r="40" spans="1:8" ht="15" customHeight="1" x14ac:dyDescent="0.2">
      <c r="A40" s="208"/>
      <c r="B40" s="214" t="s">
        <v>100</v>
      </c>
      <c r="C40" s="213"/>
      <c r="D40" s="223">
        <f>SUM(D35:D39)</f>
        <v>0</v>
      </c>
      <c r="E40" s="224">
        <f>SUM(E35:E39)</f>
        <v>0</v>
      </c>
      <c r="F40" s="188"/>
      <c r="G40" s="223">
        <f>SUM(G35:G39)</f>
        <v>0</v>
      </c>
      <c r="H40" s="224">
        <f>SUM(H35:H39)</f>
        <v>0</v>
      </c>
    </row>
    <row r="41" spans="1:8" ht="15" customHeight="1" x14ac:dyDescent="0.2">
      <c r="A41" s="217" t="s">
        <v>101</v>
      </c>
      <c r="B41" s="204" t="s">
        <v>102</v>
      </c>
      <c r="C41" s="200"/>
      <c r="D41" s="205"/>
      <c r="E41" s="206"/>
      <c r="F41" s="188"/>
      <c r="G41" s="207"/>
      <c r="H41" s="206"/>
    </row>
    <row r="42" spans="1:8" x14ac:dyDescent="0.2">
      <c r="A42" s="208" t="s">
        <v>103</v>
      </c>
      <c r="B42" s="218" t="s">
        <v>104</v>
      </c>
      <c r="C42" s="219"/>
      <c r="D42" s="89"/>
      <c r="E42" s="210">
        <f>D42*$E$10</f>
        <v>0</v>
      </c>
      <c r="F42" s="188"/>
      <c r="G42" s="89"/>
      <c r="H42" s="210">
        <f t="shared" ref="H42:H45" si="4">G42*$H$10</f>
        <v>0</v>
      </c>
    </row>
    <row r="43" spans="1:8" x14ac:dyDescent="0.2">
      <c r="A43" s="208" t="s">
        <v>105</v>
      </c>
      <c r="B43" s="209" t="s">
        <v>106</v>
      </c>
      <c r="C43" s="197"/>
      <c r="D43" s="89"/>
      <c r="E43" s="210">
        <f>D43*$E$10</f>
        <v>0</v>
      </c>
      <c r="F43" s="188"/>
      <c r="G43" s="89"/>
      <c r="H43" s="210">
        <f t="shared" si="4"/>
        <v>0</v>
      </c>
    </row>
    <row r="44" spans="1:8" x14ac:dyDescent="0.2">
      <c r="A44" s="208" t="s">
        <v>107</v>
      </c>
      <c r="B44" s="209" t="s">
        <v>108</v>
      </c>
      <c r="C44" s="197"/>
      <c r="D44" s="89"/>
      <c r="E44" s="210">
        <f>D44*$E$10</f>
        <v>0</v>
      </c>
      <c r="F44" s="188"/>
      <c r="G44" s="89"/>
      <c r="H44" s="210">
        <f t="shared" si="4"/>
        <v>0</v>
      </c>
    </row>
    <row r="45" spans="1:8" x14ac:dyDescent="0.2">
      <c r="A45" s="208" t="s">
        <v>109</v>
      </c>
      <c r="B45" s="209" t="s">
        <v>110</v>
      </c>
      <c r="C45" s="197"/>
      <c r="D45" s="89"/>
      <c r="E45" s="210">
        <f>D45*$E$10</f>
        <v>0</v>
      </c>
      <c r="F45" s="188"/>
      <c r="G45" s="89"/>
      <c r="H45" s="210">
        <f t="shared" si="4"/>
        <v>0</v>
      </c>
    </row>
    <row r="46" spans="1:8" ht="15" customHeight="1" x14ac:dyDescent="0.2">
      <c r="A46" s="208"/>
      <c r="B46" s="204" t="s">
        <v>111</v>
      </c>
      <c r="C46" s="197"/>
      <c r="D46" s="223">
        <f>SUM(D42:D45)</f>
        <v>0</v>
      </c>
      <c r="E46" s="224">
        <f>SUM(E42:E45)</f>
        <v>0</v>
      </c>
      <c r="F46" s="188"/>
      <c r="G46" s="223">
        <f>SUM(G42:G45)</f>
        <v>0</v>
      </c>
      <c r="H46" s="224">
        <f>SUM(H42:H45)</f>
        <v>0</v>
      </c>
    </row>
    <row r="47" spans="1:8" ht="15" customHeight="1" x14ac:dyDescent="0.2">
      <c r="A47" s="203" t="s">
        <v>112</v>
      </c>
      <c r="B47" s="204" t="s">
        <v>113</v>
      </c>
      <c r="C47" s="225"/>
      <c r="D47" s="223">
        <f>D18+D26+D33+D40+D46</f>
        <v>0</v>
      </c>
      <c r="E47" s="224">
        <f>E18+E26+E33+E40+E46</f>
        <v>0</v>
      </c>
      <c r="F47" s="188"/>
      <c r="G47" s="223">
        <f>G18+G26+G33+G40+G46</f>
        <v>0</v>
      </c>
      <c r="H47" s="224">
        <f>H18+H26+H33+H40+H46</f>
        <v>0</v>
      </c>
    </row>
    <row r="48" spans="1:8" x14ac:dyDescent="0.2">
      <c r="A48" s="208" t="s">
        <v>114</v>
      </c>
      <c r="B48" s="209" t="s">
        <v>115</v>
      </c>
      <c r="C48" s="197"/>
      <c r="D48" s="89"/>
      <c r="E48" s="210">
        <f>D48*$E$10</f>
        <v>0</v>
      </c>
      <c r="F48" s="188"/>
      <c r="G48" s="89"/>
      <c r="H48" s="210">
        <f>G48*$E$10</f>
        <v>0</v>
      </c>
    </row>
    <row r="49" spans="1:9" ht="15" customHeight="1" x14ac:dyDescent="0.2">
      <c r="A49" s="226" t="s">
        <v>116</v>
      </c>
      <c r="B49" s="214" t="s">
        <v>117</v>
      </c>
      <c r="C49" s="227"/>
      <c r="D49" s="223">
        <f>D47+D48</f>
        <v>0</v>
      </c>
      <c r="E49" s="224">
        <f>E47+E48</f>
        <v>0</v>
      </c>
      <c r="F49" s="188"/>
      <c r="G49" s="223">
        <f>G47+G48</f>
        <v>0</v>
      </c>
      <c r="H49" s="224">
        <f>H47+H48</f>
        <v>0</v>
      </c>
    </row>
    <row r="50" spans="1:9" ht="6.75" customHeight="1" x14ac:dyDescent="0.2">
      <c r="A50" s="199"/>
      <c r="B50" s="220"/>
      <c r="C50" s="220"/>
      <c r="D50" s="228"/>
      <c r="E50" s="221"/>
      <c r="F50" s="188"/>
      <c r="G50" s="229"/>
      <c r="H50" s="221"/>
    </row>
    <row r="51" spans="1:9" ht="15" customHeight="1" x14ac:dyDescent="0.2">
      <c r="A51" s="217" t="s">
        <v>118</v>
      </c>
      <c r="B51" s="200"/>
      <c r="C51" s="225"/>
      <c r="D51" s="201">
        <f>D10+D49</f>
        <v>1</v>
      </c>
      <c r="E51" s="224">
        <f>E10+E49</f>
        <v>0</v>
      </c>
      <c r="F51" s="188"/>
      <c r="G51" s="201">
        <f>G10+G49</f>
        <v>1</v>
      </c>
      <c r="H51" s="224">
        <f>H10+H49</f>
        <v>0</v>
      </c>
    </row>
    <row r="52" spans="1:9" ht="6.75" customHeight="1" x14ac:dyDescent="0.2">
      <c r="A52" s="199"/>
      <c r="B52" s="220"/>
      <c r="C52" s="220"/>
      <c r="D52" s="228"/>
      <c r="E52" s="221"/>
      <c r="F52" s="188"/>
      <c r="G52" s="229"/>
      <c r="H52" s="221"/>
    </row>
    <row r="53" spans="1:9" ht="15" customHeight="1" x14ac:dyDescent="0.2">
      <c r="A53" s="217" t="s">
        <v>119</v>
      </c>
      <c r="B53" s="200"/>
      <c r="C53" s="225"/>
      <c r="D53" s="309" t="str">
        <f>IF(E51=0,"",(E10+E18+E26+E42)/E51)</f>
        <v/>
      </c>
      <c r="E53" s="310"/>
      <c r="F53" s="188"/>
      <c r="G53" s="309" t="str">
        <f>IF(H51=0,"",(H10+H18+H26+H42)/H51)</f>
        <v/>
      </c>
      <c r="H53" s="310"/>
    </row>
    <row r="54" spans="1:9" ht="6.75" customHeight="1" x14ac:dyDescent="0.2">
      <c r="A54" s="199"/>
      <c r="B54" s="200"/>
      <c r="C54" s="200"/>
      <c r="D54" s="1"/>
      <c r="E54" s="2"/>
      <c r="F54" s="188"/>
      <c r="G54" s="48"/>
      <c r="H54" s="2"/>
    </row>
    <row r="55" spans="1:9" ht="15" customHeight="1" x14ac:dyDescent="0.2">
      <c r="A55" s="217" t="s">
        <v>120</v>
      </c>
      <c r="B55" s="200"/>
      <c r="C55" s="225"/>
      <c r="D55" s="91">
        <v>0.3</v>
      </c>
      <c r="E55" s="88"/>
      <c r="F55" s="230"/>
      <c r="G55" s="91">
        <v>0.3</v>
      </c>
      <c r="H55" s="88"/>
    </row>
    <row r="56" spans="1:9" ht="6.75" customHeight="1" x14ac:dyDescent="0.2">
      <c r="A56" s="199"/>
      <c r="B56" s="200"/>
      <c r="C56" s="200"/>
      <c r="D56" s="112"/>
      <c r="E56" s="113"/>
      <c r="F56" s="230"/>
      <c r="G56" s="114"/>
      <c r="H56" s="113"/>
    </row>
    <row r="57" spans="1:9" ht="15" customHeight="1" thickBot="1" x14ac:dyDescent="0.25">
      <c r="A57" s="231" t="s">
        <v>121</v>
      </c>
      <c r="B57" s="232"/>
      <c r="C57" s="233"/>
      <c r="D57" s="115">
        <v>0.8</v>
      </c>
      <c r="E57" s="116"/>
      <c r="F57" s="230"/>
      <c r="G57" s="115">
        <v>0.8</v>
      </c>
      <c r="H57" s="116"/>
    </row>
    <row r="58" spans="1:9" ht="15" customHeight="1" thickTop="1" x14ac:dyDescent="0.2">
      <c r="A58" s="234"/>
      <c r="B58" s="188"/>
      <c r="C58" s="188"/>
      <c r="D58" s="190"/>
      <c r="E58" s="191"/>
      <c r="F58" s="188"/>
      <c r="G58" s="188"/>
      <c r="H58" s="188"/>
    </row>
    <row r="59" spans="1:9" ht="15" customHeight="1" x14ac:dyDescent="0.2">
      <c r="A59" s="311" t="s">
        <v>190</v>
      </c>
      <c r="B59" s="311"/>
      <c r="C59" s="311"/>
      <c r="D59" s="311"/>
      <c r="E59" s="311"/>
      <c r="F59" s="311"/>
      <c r="G59" s="311"/>
      <c r="H59" s="311"/>
    </row>
    <row r="60" spans="1:9" ht="15" customHeight="1" x14ac:dyDescent="0.2">
      <c r="A60" s="236"/>
      <c r="B60" s="236"/>
      <c r="C60" s="50" t="s">
        <v>167</v>
      </c>
      <c r="D60" s="91">
        <v>1</v>
      </c>
      <c r="E60" s="236"/>
      <c r="F60" s="236"/>
      <c r="G60" s="91"/>
      <c r="H60" s="188"/>
      <c r="I60" s="51"/>
    </row>
    <row r="61" spans="1:9" x14ac:dyDescent="0.2">
      <c r="A61" s="236"/>
      <c r="B61" s="188"/>
      <c r="C61" s="188"/>
      <c r="D61" s="190"/>
      <c r="E61" s="191"/>
      <c r="F61" s="188"/>
      <c r="G61" s="188"/>
      <c r="H61" s="188"/>
    </row>
    <row r="62" spans="1:9" ht="15" customHeight="1" x14ac:dyDescent="0.2">
      <c r="A62" s="236"/>
      <c r="B62" s="188"/>
      <c r="C62" s="50" t="s">
        <v>118</v>
      </c>
      <c r="D62" s="190"/>
      <c r="E62" s="237"/>
      <c r="F62" s="188"/>
      <c r="G62" s="188"/>
      <c r="H62" s="188"/>
    </row>
    <row r="63" spans="1:9" ht="15" customHeight="1" x14ac:dyDescent="0.2">
      <c r="A63" s="236"/>
      <c r="B63" s="188"/>
      <c r="C63" s="50" t="s">
        <v>120</v>
      </c>
      <c r="D63" s="190"/>
      <c r="E63" s="117"/>
      <c r="F63" s="188"/>
      <c r="G63" s="188"/>
      <c r="H63" s="188"/>
    </row>
    <row r="64" spans="1:9" ht="15" customHeight="1" x14ac:dyDescent="0.2">
      <c r="A64" s="236"/>
      <c r="B64" s="188"/>
      <c r="C64" s="50" t="s">
        <v>168</v>
      </c>
      <c r="D64" s="190"/>
      <c r="E64" s="117"/>
      <c r="F64" s="188"/>
      <c r="G64" s="188"/>
      <c r="H64" s="188"/>
    </row>
    <row r="65" spans="1:8" ht="15" customHeight="1" x14ac:dyDescent="0.2">
      <c r="A65" s="188"/>
      <c r="B65" s="188"/>
      <c r="C65" s="188"/>
      <c r="D65" s="188"/>
      <c r="E65" s="188"/>
      <c r="F65" s="188"/>
      <c r="G65" s="188"/>
      <c r="H65" s="188"/>
    </row>
    <row r="66" spans="1:8" x14ac:dyDescent="0.2">
      <c r="A66" s="236"/>
      <c r="B66" s="188"/>
      <c r="C66" s="188"/>
      <c r="D66" s="190"/>
      <c r="E66" s="191"/>
      <c r="F66" s="188"/>
      <c r="G66" s="188"/>
      <c r="H66" s="188"/>
    </row>
    <row r="67" spans="1:8" ht="15" customHeight="1" x14ac:dyDescent="0.2">
      <c r="A67" s="37"/>
      <c r="B67" s="37"/>
      <c r="C67" s="37"/>
      <c r="D67" s="37"/>
      <c r="E67" s="37"/>
    </row>
  </sheetData>
  <mergeCells count="4">
    <mergeCell ref="D3:E3"/>
    <mergeCell ref="D53:E53"/>
    <mergeCell ref="G53:H53"/>
    <mergeCell ref="A59:H59"/>
  </mergeCells>
  <phoneticPr fontId="19" type="noConversion"/>
  <pageMargins left="0.59055118110236204" right="0.196850393700787" top="0.98425196850393704" bottom="0.98425196850393704" header="0.511811023622047" footer="0.511811023622047"/>
  <pageSetup paperSize="9" scale="80" orientation="portrait" r:id="rId1"/>
  <headerFooter alignWithMargins="0">
    <oddHeader>&amp;R&amp;D</oddHeader>
    <oddFooter>&amp;C&amp;"Tahoma,Standard"&amp;A&amp;R&amp;"Tahoma,Standard"&amp;P von &amp;N</oddFooter>
  </headerFooter>
  <colBreaks count="1" manualBreakCount="1">
    <brk id="8" max="1048575" man="1"/>
  </colBreaks>
  <extLst>
    <ext xmlns:mx="http://schemas.microsoft.com/office/mac/excel/2008/main" uri="{64002731-A6B0-56B0-2670-7721B7C09600}">
      <mx:PLV Mode="1" OnePage="0" WScale="79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35"/>
  <sheetViews>
    <sheetView showGridLines="0" showZeros="0" topLeftCell="B1" zoomScale="60" zoomScaleNormal="60" zoomScalePageLayoutView="78" workbookViewId="0">
      <selection activeCell="D14" sqref="D14"/>
    </sheetView>
  </sheetViews>
  <sheetFormatPr baseColWidth="10" defaultColWidth="11.42578125" defaultRowHeight="26.1" customHeight="1" x14ac:dyDescent="0.2"/>
  <cols>
    <col min="1" max="1" width="39.85546875" style="174" hidden="1" customWidth="1"/>
    <col min="2" max="2" width="10.7109375" style="108" customWidth="1"/>
    <col min="3" max="3" width="34" style="174" bestFit="1" customWidth="1"/>
    <col min="4" max="4" width="24" style="98" customWidth="1"/>
    <col min="5" max="5" width="23.28515625" style="98" customWidth="1"/>
    <col min="6" max="6" width="14.7109375" style="98" customWidth="1"/>
    <col min="7" max="7" width="21.140625" style="98" customWidth="1"/>
    <col min="8" max="8" width="12.85546875" style="272" customWidth="1"/>
    <col min="9" max="9" width="18.85546875" style="98" customWidth="1"/>
    <col min="10" max="10" width="13.7109375" style="174" customWidth="1"/>
    <col min="11" max="11" width="15.28515625" style="174" customWidth="1"/>
    <col min="12" max="12" width="11.7109375" style="174" customWidth="1"/>
    <col min="13" max="13" width="14.42578125" style="174" bestFit="1" customWidth="1"/>
    <col min="14" max="14" width="15.85546875" style="174" bestFit="1" customWidth="1"/>
    <col min="15" max="15" width="9" style="174" customWidth="1"/>
    <col min="16" max="16" width="13.85546875" style="174" customWidth="1"/>
    <col min="17" max="17" width="12.42578125" style="174" customWidth="1"/>
    <col min="18" max="20" width="13.42578125" style="174" customWidth="1"/>
    <col min="21" max="16384" width="11.42578125" style="174"/>
  </cols>
  <sheetData>
    <row r="1" spans="1:19" ht="26.1" customHeight="1" x14ac:dyDescent="0.2">
      <c r="C1" s="95" t="s">
        <v>0</v>
      </c>
      <c r="D1" s="175" t="s">
        <v>204</v>
      </c>
      <c r="E1" s="96"/>
      <c r="G1" s="97"/>
      <c r="H1" s="270"/>
      <c r="I1" s="97"/>
    </row>
    <row r="2" spans="1:19" ht="26.1" customHeight="1" x14ac:dyDescent="0.2">
      <c r="D2" s="176"/>
      <c r="E2" s="131"/>
      <c r="H2" s="271"/>
    </row>
    <row r="3" spans="1:19" ht="26.1" customHeight="1" x14ac:dyDescent="0.2">
      <c r="C3" s="100" t="s">
        <v>1</v>
      </c>
      <c r="D3" s="175" t="s">
        <v>198</v>
      </c>
      <c r="E3" s="96"/>
      <c r="G3" s="97"/>
      <c r="H3" s="270"/>
      <c r="I3" s="97"/>
    </row>
    <row r="4" spans="1:19" ht="26.1" customHeight="1" x14ac:dyDescent="0.2">
      <c r="C4" s="100" t="s">
        <v>2</v>
      </c>
      <c r="D4" s="175" t="s">
        <v>346</v>
      </c>
      <c r="E4" s="101"/>
      <c r="G4" s="97"/>
      <c r="H4" s="270"/>
      <c r="I4" s="97"/>
    </row>
    <row r="5" spans="1:19" ht="26.1" customHeight="1" x14ac:dyDescent="0.2">
      <c r="D5" s="177"/>
      <c r="P5" s="99"/>
      <c r="R5" s="98"/>
    </row>
    <row r="6" spans="1:19" ht="26.1" customHeight="1" x14ac:dyDescent="0.2">
      <c r="C6" s="100" t="s">
        <v>3</v>
      </c>
      <c r="D6" s="178"/>
      <c r="E6" s="132"/>
      <c r="F6" s="174"/>
      <c r="G6" s="133"/>
      <c r="H6" s="312"/>
      <c r="I6" s="312"/>
      <c r="L6" s="102"/>
      <c r="M6" s="102"/>
      <c r="S6" s="102"/>
    </row>
    <row r="7" spans="1:19" ht="33" customHeight="1" x14ac:dyDescent="0.2">
      <c r="K7" s="313" t="s">
        <v>169</v>
      </c>
      <c r="L7" s="314"/>
      <c r="M7" s="314"/>
      <c r="N7" s="314"/>
      <c r="O7" s="315"/>
      <c r="P7" s="313" t="s">
        <v>175</v>
      </c>
      <c r="Q7" s="314"/>
      <c r="R7" s="314"/>
      <c r="S7" s="315"/>
    </row>
    <row r="8" spans="1:19" ht="60.95" customHeight="1" x14ac:dyDescent="0.2">
      <c r="B8" s="109" t="s">
        <v>4</v>
      </c>
      <c r="C8" s="104" t="s">
        <v>194</v>
      </c>
      <c r="D8" s="104" t="s">
        <v>192</v>
      </c>
      <c r="E8" s="104" t="s">
        <v>5</v>
      </c>
      <c r="F8" s="103" t="s">
        <v>6</v>
      </c>
      <c r="G8" s="103" t="s">
        <v>180</v>
      </c>
      <c r="H8" s="273" t="s">
        <v>7</v>
      </c>
      <c r="I8" s="103" t="s">
        <v>145</v>
      </c>
      <c r="J8" s="110" t="s">
        <v>172</v>
      </c>
      <c r="K8" s="110" t="s">
        <v>179</v>
      </c>
      <c r="L8" s="110" t="s">
        <v>170</v>
      </c>
      <c r="M8" s="110" t="s">
        <v>9</v>
      </c>
      <c r="N8" s="110" t="s">
        <v>171</v>
      </c>
      <c r="O8" s="110" t="s">
        <v>166</v>
      </c>
      <c r="P8" s="111" t="s">
        <v>173</v>
      </c>
      <c r="Q8" s="111" t="s">
        <v>174</v>
      </c>
      <c r="R8" s="111" t="s">
        <v>171</v>
      </c>
      <c r="S8" s="111" t="s">
        <v>166</v>
      </c>
    </row>
    <row r="9" spans="1:19" s="269" customFormat="1" ht="29.1" customHeight="1" x14ac:dyDescent="0.2">
      <c r="A9" s="143"/>
      <c r="B9" s="144">
        <v>1</v>
      </c>
      <c r="C9" s="240" t="s">
        <v>397</v>
      </c>
      <c r="D9" s="241" t="s">
        <v>371</v>
      </c>
      <c r="E9" s="241" t="s">
        <v>191</v>
      </c>
      <c r="F9" s="239" t="s">
        <v>215</v>
      </c>
      <c r="G9" s="242" t="s">
        <v>199</v>
      </c>
      <c r="H9" s="274">
        <v>14.9</v>
      </c>
      <c r="I9" s="239" t="s">
        <v>13</v>
      </c>
      <c r="J9" s="264">
        <f>IF(I9=0,0,VLOOKUP(I9,Reinigungsturnus!$A$5:$C$20,3,FALSE)*H9/12)</f>
        <v>235.91666666666666</v>
      </c>
      <c r="K9" s="265"/>
      <c r="L9" s="266"/>
      <c r="M9" s="267"/>
      <c r="N9" s="267"/>
      <c r="O9" s="268"/>
      <c r="P9" s="265"/>
      <c r="Q9" s="266"/>
      <c r="R9" s="267"/>
      <c r="S9" s="268">
        <f>VALUE('SVS GR'!$E$62)</f>
        <v>0</v>
      </c>
    </row>
    <row r="10" spans="1:19" s="238" customFormat="1" ht="29.1" customHeight="1" x14ac:dyDescent="0.2">
      <c r="A10" s="143"/>
      <c r="B10" s="144">
        <v>2</v>
      </c>
      <c r="C10" s="240" t="s">
        <v>373</v>
      </c>
      <c r="D10" s="241"/>
      <c r="E10" s="241" t="s">
        <v>191</v>
      </c>
      <c r="F10" s="239" t="s">
        <v>211</v>
      </c>
      <c r="G10" s="242" t="s">
        <v>353</v>
      </c>
      <c r="H10" s="274">
        <v>35</v>
      </c>
      <c r="I10" s="239" t="s">
        <v>13</v>
      </c>
      <c r="J10" s="105">
        <f>IF(I10=0,0,VLOOKUP(I10,Reinigungsturnus!$A$5:$C$20,3,FALSE)*H10/12)</f>
        <v>554.16666666666663</v>
      </c>
      <c r="K10" s="106"/>
      <c r="L10" s="125"/>
      <c r="M10" s="124"/>
      <c r="N10" s="124"/>
      <c r="O10" s="107"/>
      <c r="P10" s="106"/>
      <c r="Q10" s="125"/>
      <c r="R10" s="124"/>
      <c r="S10" s="107"/>
    </row>
    <row r="11" spans="1:19" ht="29.1" customHeight="1" x14ac:dyDescent="0.2">
      <c r="A11" s="143"/>
      <c r="B11" s="144">
        <v>3</v>
      </c>
      <c r="C11" s="181" t="s">
        <v>374</v>
      </c>
      <c r="D11" s="179"/>
      <c r="E11" s="179" t="s">
        <v>191</v>
      </c>
      <c r="F11" s="180" t="s">
        <v>211</v>
      </c>
      <c r="G11" s="182" t="s">
        <v>375</v>
      </c>
      <c r="H11" s="275">
        <v>22.82</v>
      </c>
      <c r="I11" s="180" t="s">
        <v>13</v>
      </c>
      <c r="J11" s="105">
        <f>IF(I11=0,0,VLOOKUP(I11,Reinigungsturnus!$A$5:$C$20,3,FALSE)*H11/12)</f>
        <v>361.31666666666666</v>
      </c>
      <c r="K11" s="106"/>
      <c r="L11" s="125"/>
      <c r="M11" s="124"/>
      <c r="N11" s="124"/>
      <c r="O11" s="107"/>
      <c r="P11" s="106"/>
      <c r="Q11" s="125"/>
      <c r="R11" s="124"/>
      <c r="S11" s="107">
        <f>VALUE('SVS GR'!$E$62)</f>
        <v>0</v>
      </c>
    </row>
    <row r="12" spans="1:19" s="238" customFormat="1" ht="29.1" customHeight="1" x14ac:dyDescent="0.2">
      <c r="A12" s="143"/>
      <c r="B12" s="144">
        <v>4</v>
      </c>
      <c r="C12" s="181" t="s">
        <v>376</v>
      </c>
      <c r="D12" s="179"/>
      <c r="E12" s="179" t="s">
        <v>191</v>
      </c>
      <c r="F12" s="180" t="s">
        <v>211</v>
      </c>
      <c r="G12" s="182" t="s">
        <v>353</v>
      </c>
      <c r="H12" s="275">
        <v>22.09</v>
      </c>
      <c r="I12" s="180" t="s">
        <v>13</v>
      </c>
      <c r="J12" s="105">
        <f>IF(I12=0,0,VLOOKUP(I12,Reinigungsturnus!$A$5:$C$20,3,FALSE)*H12/12)</f>
        <v>349.75833333333338</v>
      </c>
      <c r="K12" s="106"/>
      <c r="L12" s="125"/>
      <c r="M12" s="124"/>
      <c r="N12" s="124"/>
      <c r="O12" s="107"/>
      <c r="P12" s="106"/>
      <c r="Q12" s="125"/>
      <c r="R12" s="124"/>
      <c r="S12" s="107"/>
    </row>
    <row r="13" spans="1:19" ht="29.1" customHeight="1" x14ac:dyDescent="0.2">
      <c r="A13" s="143"/>
      <c r="B13" s="144">
        <v>8</v>
      </c>
      <c r="C13" s="181" t="s">
        <v>398</v>
      </c>
      <c r="D13" s="179" t="s">
        <v>347</v>
      </c>
      <c r="E13" s="179" t="s">
        <v>201</v>
      </c>
      <c r="F13" s="180" t="s">
        <v>212</v>
      </c>
      <c r="G13" s="182" t="s">
        <v>202</v>
      </c>
      <c r="H13" s="275">
        <v>20.46</v>
      </c>
      <c r="I13" s="261"/>
      <c r="J13" s="262">
        <f>IF(I13=0,0,VLOOKUP(I13,[1]Reinigungsturnus!$A$5:$C$20,3,FALSE)*H13/12)</f>
        <v>0</v>
      </c>
      <c r="K13" s="263"/>
      <c r="L13" s="262">
        <f>IF(K13=0,0,VLOOKUP(K13,[1]Reinigungsturnus!$A$5:$C$20,3,FALSE)*J13/12)</f>
        <v>0</v>
      </c>
      <c r="M13" s="262">
        <f>IF(L13=0,0,VLOOKUP(L13,[1]Reinigungsturnus!$A$5:$C$20,3,FALSE)*K13/12)</f>
        <v>0</v>
      </c>
      <c r="N13" s="262">
        <f>IF(M13=0,0,VLOOKUP(M13,[1]Reinigungsturnus!$A$5:$C$20,3,FALSE)*L13/12)</f>
        <v>0</v>
      </c>
      <c r="O13" s="262">
        <f>IF(N13=0,0,VLOOKUP(N13,[1]Reinigungsturnus!$A$5:$C$20,3,FALSE)*M13/12)</f>
        <v>0</v>
      </c>
      <c r="P13" s="263"/>
      <c r="Q13" s="262">
        <f>IF(P13=0,0,VLOOKUP(P13,[1]Reinigungsturnus!$A$5:$C$20,3,FALSE)*O13/12)</f>
        <v>0</v>
      </c>
      <c r="R13" s="262">
        <f>IF(Q13=0,0,VLOOKUP(Q13,[1]Reinigungsturnus!$A$5:$C$20,3,FALSE)*P13/12)</f>
        <v>0</v>
      </c>
      <c r="S13" s="262">
        <f>IF(R13=0,0,VLOOKUP(R13,[1]Reinigungsturnus!$A$5:$C$20,3,FALSE)*Q13/12)</f>
        <v>0</v>
      </c>
    </row>
    <row r="14" spans="1:19" ht="29.1" customHeight="1" x14ac:dyDescent="0.2">
      <c r="A14" s="143"/>
      <c r="B14" s="144">
        <v>9</v>
      </c>
      <c r="C14" s="181" t="s">
        <v>348</v>
      </c>
      <c r="D14" s="179" t="s">
        <v>349</v>
      </c>
      <c r="E14" s="179" t="s">
        <v>201</v>
      </c>
      <c r="F14" s="180" t="s">
        <v>208</v>
      </c>
      <c r="G14" s="182" t="s">
        <v>202</v>
      </c>
      <c r="H14" s="275">
        <v>49.22</v>
      </c>
      <c r="I14" s="180" t="s">
        <v>13</v>
      </c>
      <c r="J14" s="105">
        <f>IF(I14=0,0,VLOOKUP(I14,Reinigungsturnus!$A$5:$C$20,3,FALSE)*H14/12)</f>
        <v>779.31666666666661</v>
      </c>
      <c r="K14" s="106"/>
      <c r="L14" s="125"/>
      <c r="M14" s="124"/>
      <c r="N14" s="124"/>
      <c r="O14" s="107"/>
      <c r="P14" s="106"/>
      <c r="Q14" s="125"/>
      <c r="R14" s="124"/>
      <c r="S14" s="107">
        <f>VALUE('SVS GR'!$E$62)</f>
        <v>0</v>
      </c>
    </row>
    <row r="15" spans="1:19" ht="29.1" customHeight="1" x14ac:dyDescent="0.2">
      <c r="A15" s="143"/>
      <c r="B15" s="144">
        <v>10</v>
      </c>
      <c r="C15" s="181" t="s">
        <v>200</v>
      </c>
      <c r="D15" s="179" t="s">
        <v>350</v>
      </c>
      <c r="E15" s="179" t="s">
        <v>201</v>
      </c>
      <c r="F15" s="180" t="s">
        <v>209</v>
      </c>
      <c r="G15" s="182" t="s">
        <v>199</v>
      </c>
      <c r="H15" s="275">
        <v>22.1</v>
      </c>
      <c r="I15" s="180" t="s">
        <v>13</v>
      </c>
      <c r="J15" s="105">
        <f>IF(I15=0,0,VLOOKUP(I15,Reinigungsturnus!$A$5:$C$20,3,FALSE)*H15/12)</f>
        <v>349.91666666666669</v>
      </c>
      <c r="K15" s="106"/>
      <c r="L15" s="125"/>
      <c r="M15" s="124"/>
      <c r="N15" s="124"/>
      <c r="O15" s="107"/>
      <c r="P15" s="106"/>
      <c r="Q15" s="125"/>
      <c r="R15" s="124"/>
      <c r="S15" s="107">
        <f>VALUE('SVS GR'!$E$62)</f>
        <v>0</v>
      </c>
    </row>
    <row r="16" spans="1:19" ht="29.1" customHeight="1" x14ac:dyDescent="0.2">
      <c r="A16" s="143"/>
      <c r="B16" s="144">
        <v>11</v>
      </c>
      <c r="C16" s="181" t="s">
        <v>351</v>
      </c>
      <c r="D16" s="179" t="s">
        <v>352</v>
      </c>
      <c r="E16" s="179" t="s">
        <v>201</v>
      </c>
      <c r="F16" s="180" t="s">
        <v>210</v>
      </c>
      <c r="G16" s="182" t="s">
        <v>353</v>
      </c>
      <c r="H16" s="275">
        <v>35.5</v>
      </c>
      <c r="I16" s="180" t="s">
        <v>13</v>
      </c>
      <c r="J16" s="105">
        <f>IF(I16=0,0,VLOOKUP(I16,Reinigungsturnus!$A$5:$C$20,3,FALSE)*H16/12)</f>
        <v>562.08333333333337</v>
      </c>
      <c r="K16" s="106"/>
      <c r="L16" s="125"/>
      <c r="M16" s="124"/>
      <c r="N16" s="124"/>
      <c r="O16" s="107"/>
      <c r="P16" s="106"/>
      <c r="Q16" s="125"/>
      <c r="R16" s="124"/>
      <c r="S16" s="107">
        <f>VALUE('SVS GR'!$E$62)</f>
        <v>0</v>
      </c>
    </row>
    <row r="17" spans="1:19" s="238" customFormat="1" ht="29.1" customHeight="1" x14ac:dyDescent="0.2">
      <c r="A17" s="143"/>
      <c r="B17" s="144">
        <v>12</v>
      </c>
      <c r="C17" s="181" t="s">
        <v>377</v>
      </c>
      <c r="D17" s="179"/>
      <c r="E17" s="179" t="s">
        <v>378</v>
      </c>
      <c r="F17" s="180" t="s">
        <v>211</v>
      </c>
      <c r="G17" s="182" t="s">
        <v>379</v>
      </c>
      <c r="H17" s="275">
        <v>22.82</v>
      </c>
      <c r="I17" s="180" t="s">
        <v>13</v>
      </c>
      <c r="J17" s="105">
        <f>IF(I17=0,0,VLOOKUP(I17,Reinigungsturnus!$A$5:$C$20,3,FALSE)*H17/12)</f>
        <v>361.31666666666666</v>
      </c>
      <c r="K17" s="106"/>
      <c r="L17" s="125"/>
      <c r="M17" s="124"/>
      <c r="N17" s="124"/>
      <c r="O17" s="107"/>
      <c r="P17" s="106"/>
      <c r="Q17" s="125"/>
      <c r="R17" s="124"/>
      <c r="S17" s="107"/>
    </row>
    <row r="18" spans="1:19" ht="29.1" customHeight="1" x14ac:dyDescent="0.2">
      <c r="A18" s="143"/>
      <c r="B18" s="144">
        <v>13</v>
      </c>
      <c r="C18" s="181" t="s">
        <v>380</v>
      </c>
      <c r="D18" s="179"/>
      <c r="E18" s="179" t="s">
        <v>354</v>
      </c>
      <c r="F18" s="180" t="s">
        <v>211</v>
      </c>
      <c r="G18" s="182" t="s">
        <v>353</v>
      </c>
      <c r="H18" s="275">
        <v>22.09</v>
      </c>
      <c r="I18" s="180" t="s">
        <v>13</v>
      </c>
      <c r="J18" s="105">
        <f>IF(I18=0,0,VLOOKUP(I18,Reinigungsturnus!$A$5:$C$20,3,FALSE)*H18/12)</f>
        <v>349.75833333333338</v>
      </c>
      <c r="K18" s="106"/>
      <c r="L18" s="125"/>
      <c r="M18" s="124"/>
      <c r="N18" s="124"/>
      <c r="O18" s="107"/>
      <c r="P18" s="106"/>
      <c r="Q18" s="125"/>
      <c r="R18" s="124"/>
      <c r="S18" s="107">
        <f>VALUE('SVS GR'!$E$62)</f>
        <v>0</v>
      </c>
    </row>
    <row r="19" spans="1:19" ht="29.1" customHeight="1" x14ac:dyDescent="0.2">
      <c r="A19" s="143"/>
      <c r="B19" s="144">
        <v>14</v>
      </c>
      <c r="C19" s="181" t="s">
        <v>351</v>
      </c>
      <c r="D19" s="179" t="s">
        <v>355</v>
      </c>
      <c r="E19" s="179" t="s">
        <v>354</v>
      </c>
      <c r="F19" s="180" t="s">
        <v>210</v>
      </c>
      <c r="G19" s="182" t="s">
        <v>202</v>
      </c>
      <c r="H19" s="275">
        <v>180.36</v>
      </c>
      <c r="I19" s="180" t="s">
        <v>13</v>
      </c>
      <c r="J19" s="105">
        <f>IF(I19=0,0,VLOOKUP(I19,Reinigungsturnus!$A$5:$C$20,3,FALSE)*H19/12)</f>
        <v>2855.7000000000003</v>
      </c>
      <c r="K19" s="106"/>
      <c r="L19" s="125"/>
      <c r="M19" s="124"/>
      <c r="N19" s="124"/>
      <c r="O19" s="107"/>
      <c r="P19" s="106"/>
      <c r="Q19" s="125"/>
      <c r="R19" s="124"/>
      <c r="S19" s="107">
        <f>VALUE('SVS GR'!$E$62)</f>
        <v>0</v>
      </c>
    </row>
    <row r="20" spans="1:19" ht="29.1" customHeight="1" x14ac:dyDescent="0.2">
      <c r="A20" s="143"/>
      <c r="B20" s="144">
        <v>15</v>
      </c>
      <c r="C20" s="181" t="s">
        <v>356</v>
      </c>
      <c r="D20" s="179" t="s">
        <v>357</v>
      </c>
      <c r="E20" s="179" t="s">
        <v>354</v>
      </c>
      <c r="F20" s="180" t="s">
        <v>209</v>
      </c>
      <c r="G20" s="182" t="s">
        <v>199</v>
      </c>
      <c r="H20" s="275">
        <v>19.940000000000001</v>
      </c>
      <c r="I20" s="180" t="s">
        <v>13</v>
      </c>
      <c r="J20" s="105">
        <f>IF(I20=0,0,VLOOKUP(I20,Reinigungsturnus!$A$5:$C$20,3,FALSE)*H20/12)</f>
        <v>315.7166666666667</v>
      </c>
      <c r="K20" s="106"/>
      <c r="L20" s="125"/>
      <c r="M20" s="124"/>
      <c r="N20" s="124"/>
      <c r="O20" s="107"/>
      <c r="P20" s="106"/>
      <c r="Q20" s="125"/>
      <c r="R20" s="124"/>
      <c r="S20" s="107">
        <f>VALUE('SVS GR'!$E$62)</f>
        <v>0</v>
      </c>
    </row>
    <row r="21" spans="1:19" ht="29.1" customHeight="1" x14ac:dyDescent="0.2">
      <c r="A21" s="143"/>
      <c r="B21" s="144">
        <v>16</v>
      </c>
      <c r="C21" s="181" t="s">
        <v>203</v>
      </c>
      <c r="D21" s="179" t="s">
        <v>358</v>
      </c>
      <c r="E21" s="179" t="s">
        <v>354</v>
      </c>
      <c r="F21" s="180" t="s">
        <v>41</v>
      </c>
      <c r="G21" s="182" t="s">
        <v>202</v>
      </c>
      <c r="H21" s="275">
        <v>56.47</v>
      </c>
      <c r="I21" s="180" t="s">
        <v>13</v>
      </c>
      <c r="J21" s="105">
        <f>IF(I21=0,0,VLOOKUP(I21,Reinigungsturnus!$A$5:$C$20,3,FALSE)*H21/12)</f>
        <v>894.10833333333323</v>
      </c>
      <c r="K21" s="106"/>
      <c r="L21" s="125"/>
      <c r="M21" s="124"/>
      <c r="N21" s="124"/>
      <c r="O21" s="107"/>
      <c r="P21" s="106"/>
      <c r="Q21" s="125"/>
      <c r="R21" s="124"/>
      <c r="S21" s="107">
        <f>VALUE('SVS GR'!$E$62)</f>
        <v>0</v>
      </c>
    </row>
    <row r="22" spans="1:19" ht="29.1" customHeight="1" x14ac:dyDescent="0.2">
      <c r="A22" s="143"/>
      <c r="B22" s="144">
        <v>17</v>
      </c>
      <c r="C22" s="181" t="s">
        <v>359</v>
      </c>
      <c r="D22" s="179" t="s">
        <v>360</v>
      </c>
      <c r="E22" s="179" t="s">
        <v>354</v>
      </c>
      <c r="F22" s="180" t="s">
        <v>208</v>
      </c>
      <c r="G22" s="182" t="s">
        <v>202</v>
      </c>
      <c r="H22" s="275">
        <v>67.83</v>
      </c>
      <c r="I22" s="180" t="s">
        <v>13</v>
      </c>
      <c r="J22" s="105">
        <f>IF(I22=0,0,VLOOKUP(I22,Reinigungsturnus!$A$5:$C$20,3,FALSE)*H22/12)</f>
        <v>1073.9749999999999</v>
      </c>
      <c r="K22" s="106"/>
      <c r="L22" s="125"/>
      <c r="M22" s="124"/>
      <c r="N22" s="124"/>
      <c r="O22" s="107"/>
      <c r="P22" s="106"/>
      <c r="Q22" s="125"/>
      <c r="R22" s="124"/>
      <c r="S22" s="107">
        <f>VALUE('SVS GR'!$E$62)</f>
        <v>0</v>
      </c>
    </row>
    <row r="23" spans="1:19" ht="29.1" customHeight="1" x14ac:dyDescent="0.2">
      <c r="A23" s="143"/>
      <c r="B23" s="144">
        <v>18</v>
      </c>
      <c r="C23" s="181" t="s">
        <v>203</v>
      </c>
      <c r="D23" s="179" t="s">
        <v>361</v>
      </c>
      <c r="E23" s="179" t="s">
        <v>354</v>
      </c>
      <c r="F23" s="180" t="s">
        <v>41</v>
      </c>
      <c r="G23" s="182" t="s">
        <v>202</v>
      </c>
      <c r="H23" s="275">
        <v>56.79</v>
      </c>
      <c r="I23" s="180" t="s">
        <v>13</v>
      </c>
      <c r="J23" s="105">
        <f>IF(I23=0,0,VLOOKUP(I23,Reinigungsturnus!$A$5:$C$20,3,FALSE)*H23/12)</f>
        <v>899.17500000000007</v>
      </c>
      <c r="K23" s="106"/>
      <c r="L23" s="125"/>
      <c r="M23" s="124"/>
      <c r="N23" s="124"/>
      <c r="O23" s="107"/>
      <c r="P23" s="106"/>
      <c r="Q23" s="125"/>
      <c r="R23" s="124"/>
      <c r="S23" s="107">
        <f>VALUE('SVS GR'!$E$62)</f>
        <v>0</v>
      </c>
    </row>
    <row r="24" spans="1:19" ht="29.1" customHeight="1" x14ac:dyDescent="0.2">
      <c r="A24" s="143"/>
      <c r="B24" s="144">
        <v>19</v>
      </c>
      <c r="C24" s="181" t="s">
        <v>362</v>
      </c>
      <c r="D24" s="179" t="s">
        <v>363</v>
      </c>
      <c r="E24" s="179" t="s">
        <v>354</v>
      </c>
      <c r="F24" s="180" t="s">
        <v>209</v>
      </c>
      <c r="G24" s="182" t="s">
        <v>202</v>
      </c>
      <c r="H24" s="275">
        <v>20.39</v>
      </c>
      <c r="I24" s="180" t="s">
        <v>13</v>
      </c>
      <c r="J24" s="105">
        <f>IF(I24=0,0,VLOOKUP(I24,Reinigungsturnus!$A$5:$C$20,3,FALSE)*H24/12)</f>
        <v>322.84166666666664</v>
      </c>
      <c r="K24" s="106"/>
      <c r="L24" s="125"/>
      <c r="M24" s="124"/>
      <c r="N24" s="124"/>
      <c r="O24" s="107"/>
      <c r="P24" s="106"/>
      <c r="Q24" s="125"/>
      <c r="R24" s="124"/>
      <c r="S24" s="107">
        <f>VALUE('SVS GR'!$E$62)</f>
        <v>0</v>
      </c>
    </row>
    <row r="25" spans="1:19" ht="29.1" customHeight="1" x14ac:dyDescent="0.2">
      <c r="A25" s="143"/>
      <c r="B25" s="144">
        <v>20</v>
      </c>
      <c r="C25" s="181" t="s">
        <v>196</v>
      </c>
      <c r="D25" s="179" t="s">
        <v>364</v>
      </c>
      <c r="E25" s="179" t="s">
        <v>354</v>
      </c>
      <c r="F25" s="180" t="s">
        <v>212</v>
      </c>
      <c r="G25" s="182" t="s">
        <v>202</v>
      </c>
      <c r="H25" s="275">
        <v>28.41</v>
      </c>
      <c r="I25" s="180" t="s">
        <v>14</v>
      </c>
      <c r="J25" s="105">
        <f>IF(I25=0,0,VLOOKUP(I25,Reinigungsturnus!$A$5:$C$20,3,FALSE)*H25/12)</f>
        <v>89.964999999999989</v>
      </c>
      <c r="K25" s="106"/>
      <c r="L25" s="125"/>
      <c r="M25" s="124"/>
      <c r="N25" s="124"/>
      <c r="O25" s="107"/>
      <c r="P25" s="106"/>
      <c r="Q25" s="125"/>
      <c r="R25" s="124"/>
      <c r="S25" s="107">
        <f>VALUE('SVS GR'!$E$62)</f>
        <v>0</v>
      </c>
    </row>
    <row r="26" spans="1:19" ht="29.1" customHeight="1" x14ac:dyDescent="0.2">
      <c r="A26" s="143"/>
      <c r="B26" s="144">
        <v>21</v>
      </c>
      <c r="C26" s="181" t="s">
        <v>365</v>
      </c>
      <c r="D26" s="179" t="s">
        <v>366</v>
      </c>
      <c r="E26" s="179" t="s">
        <v>354</v>
      </c>
      <c r="F26" s="180" t="s">
        <v>208</v>
      </c>
      <c r="G26" s="182" t="s">
        <v>202</v>
      </c>
      <c r="H26" s="275">
        <v>79.180000000000007</v>
      </c>
      <c r="I26" s="180" t="s">
        <v>13</v>
      </c>
      <c r="J26" s="105">
        <f>IF(I26=0,0,VLOOKUP(I26,Reinigungsturnus!$A$5:$C$20,3,FALSE)*H26/12)</f>
        <v>1253.6833333333334</v>
      </c>
      <c r="K26" s="106"/>
      <c r="L26" s="125"/>
      <c r="M26" s="124"/>
      <c r="N26" s="124"/>
      <c r="O26" s="107"/>
      <c r="P26" s="106"/>
      <c r="Q26" s="125"/>
      <c r="R26" s="124"/>
      <c r="S26" s="107">
        <f>VALUE('SVS GR'!$E$62)</f>
        <v>0</v>
      </c>
    </row>
    <row r="27" spans="1:19" ht="29.1" customHeight="1" x14ac:dyDescent="0.2">
      <c r="A27" s="143"/>
      <c r="B27" s="144">
        <v>22</v>
      </c>
      <c r="C27" s="181" t="s">
        <v>367</v>
      </c>
      <c r="D27" s="179" t="s">
        <v>368</v>
      </c>
      <c r="E27" s="179" t="s">
        <v>354</v>
      </c>
      <c r="F27" s="180" t="s">
        <v>218</v>
      </c>
      <c r="G27" s="182" t="s">
        <v>202</v>
      </c>
      <c r="H27" s="275">
        <v>24.52</v>
      </c>
      <c r="I27" s="180" t="s">
        <v>14</v>
      </c>
      <c r="J27" s="105">
        <f>IF(I27=0,0,VLOOKUP(I27,Reinigungsturnus!$A$5:$C$20,3,FALSE)*H27/12)</f>
        <v>77.646666666666661</v>
      </c>
      <c r="K27" s="106"/>
      <c r="L27" s="125"/>
      <c r="M27" s="124"/>
      <c r="N27" s="124"/>
      <c r="O27" s="107"/>
      <c r="P27" s="106"/>
      <c r="Q27" s="125"/>
      <c r="R27" s="124"/>
      <c r="S27" s="107">
        <f>VALUE('SVS GR'!$E$62)</f>
        <v>0</v>
      </c>
    </row>
    <row r="28" spans="1:19" ht="29.1" customHeight="1" x14ac:dyDescent="0.2">
      <c r="A28" s="143"/>
      <c r="B28" s="144">
        <v>23</v>
      </c>
      <c r="C28" s="181" t="s">
        <v>369</v>
      </c>
      <c r="D28" s="179" t="s">
        <v>370</v>
      </c>
      <c r="E28" s="179" t="s">
        <v>354</v>
      </c>
      <c r="F28" s="180" t="s">
        <v>214</v>
      </c>
      <c r="G28" s="182" t="s">
        <v>202</v>
      </c>
      <c r="H28" s="275">
        <v>32.200000000000003</v>
      </c>
      <c r="I28" s="180" t="s">
        <v>13</v>
      </c>
      <c r="J28" s="105">
        <f>IF(I28=0,0,VLOOKUP(I28,Reinigungsturnus!$A$5:$C$20,3,FALSE)*H28/12)</f>
        <v>509.83333333333343</v>
      </c>
      <c r="K28" s="106"/>
      <c r="L28" s="125"/>
      <c r="M28" s="124"/>
      <c r="N28" s="124"/>
      <c r="O28" s="107"/>
      <c r="P28" s="106"/>
      <c r="Q28" s="125"/>
      <c r="R28" s="124"/>
      <c r="S28" s="107">
        <f>VALUE('SVS GR'!$E$62)</f>
        <v>0</v>
      </c>
    </row>
    <row r="29" spans="1:19" ht="26.1" customHeight="1" x14ac:dyDescent="0.2">
      <c r="B29" s="128" t="s">
        <v>193</v>
      </c>
      <c r="C29" s="129"/>
      <c r="D29" s="130"/>
      <c r="E29" s="130"/>
      <c r="F29" s="130"/>
      <c r="G29" s="130"/>
      <c r="H29" s="276"/>
      <c r="I29" s="130"/>
      <c r="J29" s="118"/>
      <c r="K29" s="118"/>
      <c r="L29" s="123">
        <f>SUM(L13:L28)</f>
        <v>0</v>
      </c>
      <c r="M29" s="121">
        <f>SUM(M13:M28)</f>
        <v>0</v>
      </c>
      <c r="N29" s="121">
        <f>SUM(N13:N28)</f>
        <v>0</v>
      </c>
      <c r="O29" s="119"/>
      <c r="P29" s="119"/>
      <c r="Q29" s="123">
        <f>SUM(Q13:Q28)</f>
        <v>0</v>
      </c>
      <c r="R29" s="121">
        <f>SUM(R13:R28)</f>
        <v>0</v>
      </c>
      <c r="S29" s="120"/>
    </row>
    <row r="35" spans="3:3" ht="26.1" customHeight="1" x14ac:dyDescent="0.2">
      <c r="C35" s="260"/>
    </row>
  </sheetData>
  <autoFilter ref="I1:I29" xr:uid="{2B5BC013-31B4-42F6-BEB6-5B096F1CF492}"/>
  <customSheetViews>
    <customSheetView guid="{9F022A53-C572-B444-AEA2-F72CEF04B0CA}" showGridLines="0" zeroValues="0" showAutoFilter="1" hiddenColumns="1" topLeftCell="B86">
      <selection activeCell="C42" sqref="C42"/>
      <pageMargins left="0.7" right="0.7" top="0.78740157499999996" bottom="0.78740157499999996" header="0.3" footer="0.3"/>
      <pageSetup paperSize="9" scale="49" orientation="landscape"/>
      <headerFooter alignWithMargins="0">
        <oddHeader>&amp;CMittelschule Hilpoltstein&amp;R&amp;D</oddHeader>
        <oddFooter>&amp;C&amp;"Tahoma,Standard"&amp;A&amp;R&amp;"Tahoma,Standard"&amp;P von &amp;N</oddFooter>
      </headerFooter>
      <autoFilter ref="A8:T102" xr:uid="{32C2B59D-717E-4C84-A71E-C241D628B93C}"/>
    </customSheetView>
  </customSheetViews>
  <mergeCells count="3">
    <mergeCell ref="H6:I6"/>
    <mergeCell ref="P7:S7"/>
    <mergeCell ref="K7:O7"/>
  </mergeCells>
  <phoneticPr fontId="1" type="noConversion"/>
  <pageMargins left="0.59055118110236204" right="0.196850393700787" top="0.98425196850393704" bottom="0.98425196850393704" header="0.511811023622047" footer="0.511811023622047"/>
  <pageSetup paperSize="9" scale="39" orientation="landscape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0" OnePage="0" WScale="41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F24"/>
  <sheetViews>
    <sheetView showGridLines="0" view="pageLayout" topLeftCell="A7" workbookViewId="0">
      <selection activeCell="C24" sqref="C24:D24"/>
    </sheetView>
  </sheetViews>
  <sheetFormatPr baseColWidth="10" defaultColWidth="11.42578125" defaultRowHeight="12.75" x14ac:dyDescent="0.2"/>
  <cols>
    <col min="1" max="1" width="22.7109375" style="62" customWidth="1"/>
    <col min="2" max="2" width="31.7109375" style="62" customWidth="1"/>
    <col min="3" max="3" width="17" style="62" customWidth="1"/>
    <col min="4" max="5" width="22.7109375" style="62" customWidth="1"/>
    <col min="6" max="6" width="37.7109375" style="62" bestFit="1" customWidth="1"/>
    <col min="7" max="16384" width="11.42578125" style="62"/>
  </cols>
  <sheetData>
    <row r="2" spans="1:6" ht="19.5" x14ac:dyDescent="0.2">
      <c r="A2" s="61" t="s">
        <v>181</v>
      </c>
    </row>
    <row r="3" spans="1:6" ht="12.75" customHeight="1" x14ac:dyDescent="0.2">
      <c r="A3" s="61"/>
    </row>
    <row r="5" spans="1:6" ht="18" x14ac:dyDescent="0.2">
      <c r="A5" s="63" t="s">
        <v>125</v>
      </c>
    </row>
    <row r="6" spans="1:6" ht="18" x14ac:dyDescent="0.2">
      <c r="A6" s="63"/>
    </row>
    <row r="7" spans="1:6" ht="18" x14ac:dyDescent="0.2">
      <c r="A7" s="122"/>
    </row>
    <row r="10" spans="1:6" ht="54" customHeight="1" x14ac:dyDescent="0.2">
      <c r="A10" s="55" t="s">
        <v>188</v>
      </c>
      <c r="B10" s="55" t="s">
        <v>122</v>
      </c>
      <c r="C10" s="55" t="s">
        <v>177</v>
      </c>
      <c r="D10" s="56" t="s">
        <v>8</v>
      </c>
      <c r="E10" s="56" t="s">
        <v>9</v>
      </c>
      <c r="F10" s="55" t="s">
        <v>126</v>
      </c>
    </row>
    <row r="11" spans="1:6" ht="36.950000000000003" customHeight="1" x14ac:dyDescent="0.2">
      <c r="A11" s="64" t="s">
        <v>169</v>
      </c>
      <c r="B11" s="93">
        <f>VALUE('Unterhalts- und Grundreinigung'!L29)</f>
        <v>0</v>
      </c>
      <c r="C11" s="93">
        <f>B11*12</f>
        <v>0</v>
      </c>
      <c r="D11" s="94">
        <f>VALUE('Unterhalts- und Grundreinigung'!N29)</f>
        <v>0</v>
      </c>
      <c r="E11" s="94">
        <f>D11/12</f>
        <v>0</v>
      </c>
      <c r="F11" s="142" t="s">
        <v>204</v>
      </c>
    </row>
    <row r="12" spans="1:6" ht="36.950000000000003" customHeight="1" thickBot="1" x14ac:dyDescent="0.25">
      <c r="A12" s="65" t="s">
        <v>175</v>
      </c>
      <c r="B12" s="93"/>
      <c r="C12" s="93">
        <f>VALUE('Unterhalts- und Grundreinigung'!Q29)</f>
        <v>0</v>
      </c>
      <c r="D12" s="94">
        <f>VALUE('Unterhalts- und Grundreinigung'!R29)</f>
        <v>0</v>
      </c>
      <c r="E12" s="94"/>
      <c r="F12" s="142" t="s">
        <v>204</v>
      </c>
    </row>
    <row r="13" spans="1:6" ht="35.1" customHeight="1" thickTop="1" x14ac:dyDescent="0.2">
      <c r="A13" s="66"/>
      <c r="B13" s="136" t="s">
        <v>123</v>
      </c>
      <c r="C13" s="92"/>
      <c r="D13" s="137">
        <f>SUM(D11:D12)</f>
        <v>0</v>
      </c>
      <c r="E13" s="137">
        <f>SUM(E11:E12)</f>
        <v>0</v>
      </c>
    </row>
    <row r="14" spans="1:6" ht="35.1" customHeight="1" x14ac:dyDescent="0.2">
      <c r="A14" s="67"/>
      <c r="B14" s="138">
        <v>0.19</v>
      </c>
      <c r="C14" s="138"/>
      <c r="D14" s="139">
        <f>D13*$B$14</f>
        <v>0</v>
      </c>
      <c r="E14" s="139">
        <f>E13*$B$14</f>
        <v>0</v>
      </c>
    </row>
    <row r="15" spans="1:6" ht="35.1" customHeight="1" x14ac:dyDescent="0.2">
      <c r="A15" s="67"/>
      <c r="B15" s="140" t="s">
        <v>124</v>
      </c>
      <c r="C15" s="140"/>
      <c r="D15" s="141">
        <f>SUM(D13:D14)</f>
        <v>0</v>
      </c>
      <c r="E15" s="141">
        <f>SUM(E13:E14)</f>
        <v>0</v>
      </c>
    </row>
    <row r="18" spans="1:6" hidden="1" x14ac:dyDescent="0.2"/>
    <row r="19" spans="1:6" hidden="1" x14ac:dyDescent="0.2"/>
    <row r="20" spans="1:6" ht="59.1" customHeight="1" x14ac:dyDescent="0.2">
      <c r="A20" s="57" t="s">
        <v>155</v>
      </c>
    </row>
    <row r="22" spans="1:6" ht="27.95" customHeight="1" x14ac:dyDescent="0.2">
      <c r="A22" s="68" t="s">
        <v>156</v>
      </c>
      <c r="B22" s="69"/>
      <c r="C22" s="316"/>
      <c r="D22" s="317"/>
    </row>
    <row r="23" spans="1:6" ht="17.100000000000001" customHeight="1" x14ac:dyDescent="0.2">
      <c r="F23" s="134"/>
    </row>
    <row r="24" spans="1:6" ht="27.95" customHeight="1" x14ac:dyDescent="0.2">
      <c r="A24" s="68" t="s">
        <v>176</v>
      </c>
      <c r="B24" s="69"/>
      <c r="C24" s="316"/>
      <c r="D24" s="317"/>
      <c r="F24" s="135"/>
    </row>
  </sheetData>
  <customSheetViews>
    <customSheetView guid="{9F022A53-C572-B444-AEA2-F72CEF04B0CA}" showPageBreaks="1" showGridLines="0" hiddenRows="1" view="pageLayout">
      <selection activeCell="C42" sqref="C42"/>
      <pageMargins left="0.7" right="0.7" top="0.78740157499999996" bottom="0.78740157499999996" header="0.3" footer="0.3"/>
      <pageSetup paperSize="9" scale="82" orientation="landscape"/>
      <headerFooter alignWithMargins="0">
        <oddHeader>&amp;CMittelschule Hilpoltstein&amp;R&amp;D</oddHeader>
        <oddFooter>&amp;C&amp;"Tahoma,Standard"&amp;A&amp;R&amp;"Tahoma,Standard"&amp;P von &amp;N</oddFooter>
      </headerFooter>
    </customSheetView>
  </customSheetViews>
  <mergeCells count="2">
    <mergeCell ref="C22:D22"/>
    <mergeCell ref="C24:D24"/>
  </mergeCells>
  <phoneticPr fontId="0" type="noConversion"/>
  <pageMargins left="0.59055118110236204" right="0.196850393700787" top="0.98425196850393704" bottom="0.98425196850393704" header="0.511811023622047" footer="0.511811023622047"/>
  <pageSetup paperSize="9" scale="80" orientation="landscape" r:id="rId1"/>
  <headerFooter alignWithMargins="0">
    <oddHeader>&amp;R&amp;D</oddHeader>
    <oddFooter>&amp;C&amp;"Tahoma,Standard"&amp;A&amp;R&amp;"Tahoma,Standard"&amp;P von &amp;N</oddFooter>
  </headerFooter>
  <extLst>
    <ext xmlns:mx="http://schemas.microsoft.com/office/mac/excel/2008/main" uri="{64002731-A6B0-56B0-2670-7721B7C09600}">
      <mx:PLV Mode="1" OnePage="0" WScale="82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7</vt:i4>
      </vt:variant>
    </vt:vector>
  </HeadingPairs>
  <TitlesOfParts>
    <vt:vector size="15" baseType="lpstr">
      <vt:lpstr>Anleitung</vt:lpstr>
      <vt:lpstr>Reinigungsturnus</vt:lpstr>
      <vt:lpstr>LV Schulen und Turnhallen</vt:lpstr>
      <vt:lpstr>LV - Grundreinigung</vt:lpstr>
      <vt:lpstr>SVS UR</vt:lpstr>
      <vt:lpstr>SVS GR</vt:lpstr>
      <vt:lpstr>Unterhalts- und Grundreinigung</vt:lpstr>
      <vt:lpstr>Preisblatt</vt:lpstr>
      <vt:lpstr>'SVS GR'!Druckbereich</vt:lpstr>
      <vt:lpstr>'SVS UR'!Druckbereich</vt:lpstr>
      <vt:lpstr>'LV - Grundreinigung'!Drucktitel</vt:lpstr>
      <vt:lpstr>'LV Schulen und Turnhallen'!Drucktitel</vt:lpstr>
      <vt:lpstr>'SVS UR'!Drucktitel</vt:lpstr>
      <vt:lpstr>'Unterhalts- und Grundreinigung'!Drucktitel</vt:lpstr>
      <vt:lpstr>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Kalkulation Unterhaltsreinigung</dc:title>
  <dc:subject>Ausschreibung</dc:subject>
  <dc:creator>Schletz Dominik</dc:creator>
  <cp:keywords/>
  <dc:description/>
  <cp:lastModifiedBy>Szlapka Hannelore</cp:lastModifiedBy>
  <cp:lastPrinted>2026-01-26T12:50:49Z</cp:lastPrinted>
  <dcterms:created xsi:type="dcterms:W3CDTF">2006-01-25T13:28:40Z</dcterms:created>
  <dcterms:modified xsi:type="dcterms:W3CDTF">2026-02-02T11:26:15Z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79058688</vt:i4>
  </property>
  <property fmtid="{D5CDD505-2E9C-101B-9397-08002B2CF9AE}" pid="3" name="_NewReviewCycle">
    <vt:lpwstr/>
  </property>
  <property fmtid="{D5CDD505-2E9C-101B-9397-08002B2CF9AE}" pid="4" name="_EmailSubject">
    <vt:lpwstr>Ausschreibungsunterlagen Mittelschule Weißenburg</vt:lpwstr>
  </property>
  <property fmtid="{D5CDD505-2E9C-101B-9397-08002B2CF9AE}" pid="5" name="_AuthorEmail">
    <vt:lpwstr>hauptverwaltung@weissenburg.de</vt:lpwstr>
  </property>
  <property fmtid="{D5CDD505-2E9C-101B-9397-08002B2CF9AE}" pid="6" name="_AuthorEmailDisplayName">
    <vt:lpwstr>Hauptverwaltung Stadt Weißenburg i. Bay.</vt:lpwstr>
  </property>
  <property fmtid="{D5CDD505-2E9C-101B-9397-08002B2CF9AE}" pid="7" name="_PreviousAdHocReviewCycleID">
    <vt:i4>-1912596163</vt:i4>
  </property>
  <property fmtid="{D5CDD505-2E9C-101B-9397-08002B2CF9AE}" pid="8" name="_ReviewingToolsShownOnce">
    <vt:lpwstr/>
  </property>
</Properties>
</file>